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verrir\Staðtölur HÍ\Rannsóknastig 2014-17\"/>
    </mc:Choice>
  </mc:AlternateContent>
  <xr:revisionPtr revIDLastSave="0" documentId="8_{355315CA-69F9-42F3-AAD2-57DAD67E9B66}" xr6:coauthVersionLast="43" xr6:coauthVersionMax="43" xr10:uidLastSave="{00000000-0000-0000-0000-000000000000}"/>
  <bookViews>
    <workbookView xWindow="19215" yWindow="1005" windowWidth="19185" windowHeight="14505" xr2:uid="{75F75094-1F9B-47F3-A169-C0F16AA2DC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19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4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3" i="1"/>
</calcChain>
</file>

<file path=xl/sharedStrings.xml><?xml version="1.0" encoding="utf-8"?>
<sst xmlns="http://schemas.openxmlformats.org/spreadsheetml/2006/main" count="51" uniqueCount="26">
  <si>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</si>
  <si>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</si>
  <si>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</si>
  <si>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</si>
  <si>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</si>
  <si>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Aðrir bókakaflar (A3.3 og A3.4)</t>
  </si>
  <si>
    <t>Greinar - ISI-top 20% og ERIH-A (A4.1)</t>
  </si>
  <si>
    <t>Greinar - ISI, ERIH-B og Íslensk tímarit í efsta flokki (A4.2)</t>
  </si>
  <si>
    <t>Greinar - Íslensk tímarit í öðrum flokki og ERIH-C  (A4.3)</t>
  </si>
  <si>
    <t>Greinar - í þriðja flokki (A4.4)</t>
  </si>
  <si>
    <t>Ráðst.rit - úrvalsfl. (5.1)</t>
  </si>
  <si>
    <t>Ráðst.rit - önnur (5.2)</t>
  </si>
  <si>
    <t>Fyrirlestrar og veggspjöld (A6)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</si>
  <si>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</si>
  <si>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</si>
  <si>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</si>
  <si>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</si>
  <si>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</si>
  <si>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</si>
  <si>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</si>
  <si>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</si>
  <si>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</si>
  <si>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</si>
  <si>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Samtals Háskóli Íslands:</t>
  </si>
  <si>
    <t>Ritvirkni og flokkun ritverka árið 2016 - Stig</t>
  </si>
  <si>
    <t>Ritstjórn (A7)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</si>
</sst>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3" fontId="5" fillId="0" borderId="5" xfId="2" applyNumberFormat="1" applyFont="1" applyBorder="1"/>
    <xf numFmtId="3" fontId="6" fillId="0" borderId="5" xfId="2" applyNumberFormat="1" applyFont="1" applyBorder="1"/>
    <xf numFmtId="0" fontId="5" fillId="0" borderId="4" xfId="2" applyFont="1" applyBorder="1" applyAlignment="1">
      <alignment horizontal="left" indent="1"/>
    </xf>
    <xf numFmtId="3" fontId="5" fillId="0" borderId="6" xfId="2" applyNumberFormat="1" applyFont="1" applyBorder="1"/>
    <xf numFmtId="0" fontId="5" fillId="0" borderId="7" xfId="2" applyFont="1" applyBorder="1" applyAlignment="1">
      <alignment horizontal="left" indent="1"/>
    </xf>
    <xf numFmtId="3" fontId="6" fillId="0" borderId="6" xfId="2" applyNumberFormat="1" applyFont="1" applyBorder="1"/>
    <xf numFmtId="0" fontId="5" fillId="0" borderId="8" xfId="2" applyFont="1" applyBorder="1" applyAlignment="1">
      <alignment horizontal="left" indent="1"/>
    </xf>
    <xf numFmtId="3" fontId="6" fillId="0" borderId="9" xfId="2" applyNumberFormat="1" applyFont="1" applyBorder="1"/>
    <xf numFmtId="3" fontId="6" fillId="0" borderId="10" xfId="2" applyNumberFormat="1" applyFont="1" applyBorder="1"/>
    <xf numFmtId="0" fontId="6" fillId="0" borderId="11" xfId="2" applyFont="1" applyFill="1" applyBorder="1"/>
    <xf numFmtId="3" fontId="6" fillId="0" borderId="9" xfId="2" applyNumberFormat="1" applyFont="1" applyFill="1" applyBorder="1"/>
    <xf numFmtId="3" fontId="6" fillId="0" borderId="10" xfId="2" applyNumberFormat="1" applyFont="1" applyFill="1" applyBorder="1"/>
    <xf numFmtId="0" fontId="5" fillId="3" borderId="7" xfId="2" applyFont="1" applyFill="1" applyBorder="1" applyAlignment="1">
      <alignment horizontal="left" indent="1"/>
    </xf>
    <xf numFmtId="3" fontId="6" fillId="3" borderId="12" xfId="2" applyNumberFormat="1" applyFont="1" applyFill="1" applyBorder="1"/>
    <xf numFmtId="3" fontId="6" fillId="3" borderId="13" xfId="2" applyNumberFormat="1" applyFont="1" applyFill="1" applyBorder="1"/>
    <xf numFmtId="9" fontId="5" fillId="0" borderId="5" xfId="1" applyFont="1" applyBorder="1"/>
    <xf numFmtId="9" fontId="6" fillId="0" borderId="5" xfId="1" applyFont="1" applyBorder="1"/>
    <xf numFmtId="9" fontId="6" fillId="0" borderId="9" xfId="1" applyFont="1" applyBorder="1"/>
    <xf numFmtId="9" fontId="6" fillId="0" borderId="9" xfId="1" applyFont="1" applyFill="1" applyBorder="1"/>
  </cellXfs>
  <cellStyles count="3">
    <cellStyle name="Normal" xfId="0" builtinId="0"/>
    <cellStyle name="Normal 2" xfId="2" xr:uid="{3E4E79EC-668C-4B84-8D3D-0FC2327C2DC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2BD4-7AE5-47E3-8D4E-A48E8457673F}">
  <dimension ref="A1:S19"/>
  <sheetViews>
    <sheetView tabSelected="1" workbookViewId="0">
      <selection activeCell="O22" sqref="O22"/>
    </sheetView>
  </sheetViews>
  <sheetFormatPr defaultRowHeight="15" x14ac:dyDescent="0.25"/>
  <cols>
    <col min="1" max="1" width="27" customWidth="1"/>
    <col min="10" max="10" width="8.7109375" customWidth="1"/>
  </cols>
  <sheetData>
    <row r="1" spans="1:19" ht="21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90" thickBot="1" x14ac:dyDescent="0.3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25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</row>
    <row r="3" spans="1:19" ht="15.75" thickBot="1" x14ac:dyDescent="0.3">
      <c r="A3" s="9" t="s">
        <v>18</v>
      </c>
      <c r="B3" s="7">
        <v>15</v>
      </c>
      <c r="C3" s="7">
        <v>286.875</v>
      </c>
      <c r="D3" s="7">
        <v>37.5</v>
      </c>
      <c r="E3" s="7">
        <v>837.07341269841277</v>
      </c>
      <c r="F3" s="7">
        <v>231.95</v>
      </c>
      <c r="G3" s="7">
        <v>215.9592352092352</v>
      </c>
      <c r="H3" s="7">
        <v>1028.3928571428571</v>
      </c>
      <c r="I3" s="7">
        <v>617.45161290322585</v>
      </c>
      <c r="J3" s="7">
        <v>49.5</v>
      </c>
      <c r="K3" s="7">
        <v>16.111111111111111</v>
      </c>
      <c r="L3" s="7">
        <v>103.25</v>
      </c>
      <c r="M3" s="7">
        <v>935.42499999999995</v>
      </c>
      <c r="N3" s="7">
        <v>110.45</v>
      </c>
      <c r="O3" s="7">
        <v>124.95714285714286</v>
      </c>
      <c r="P3" s="7">
        <v>1</v>
      </c>
      <c r="Q3" s="7">
        <v>2.9</v>
      </c>
      <c r="R3" s="7">
        <v>50</v>
      </c>
      <c r="S3" s="10">
        <v>7245.9259274775395</v>
      </c>
    </row>
    <row r="4" spans="1:19" ht="15.75" thickBot="1" x14ac:dyDescent="0.3">
      <c r="A4" s="11" t="s">
        <v>19</v>
      </c>
      <c r="B4" s="8">
        <v>165</v>
      </c>
      <c r="C4" s="8">
        <v>6</v>
      </c>
      <c r="D4" s="8">
        <v>0</v>
      </c>
      <c r="E4" s="8">
        <v>309.26785714285711</v>
      </c>
      <c r="F4" s="8">
        <v>74.3</v>
      </c>
      <c r="G4" s="8">
        <v>1946.5212413948527</v>
      </c>
      <c r="H4" s="8">
        <v>1677.6238457007851</v>
      </c>
      <c r="I4" s="8">
        <v>233.07142857142858</v>
      </c>
      <c r="J4" s="8">
        <v>44.291666666666664</v>
      </c>
      <c r="K4" s="8">
        <v>10</v>
      </c>
      <c r="L4" s="8">
        <v>5.625</v>
      </c>
      <c r="M4" s="8">
        <v>1168.7916666666667</v>
      </c>
      <c r="N4" s="8">
        <v>126.05</v>
      </c>
      <c r="O4" s="8">
        <v>8.7714285714285705</v>
      </c>
      <c r="P4" s="8">
        <v>0</v>
      </c>
      <c r="Q4" s="8">
        <v>5</v>
      </c>
      <c r="R4" s="8">
        <v>135.33333333333334</v>
      </c>
      <c r="S4" s="12">
        <v>7778.8284204289712</v>
      </c>
    </row>
    <row r="5" spans="1:19" ht="15.75" thickBot="1" x14ac:dyDescent="0.3">
      <c r="A5" s="11" t="s">
        <v>20</v>
      </c>
      <c r="B5" s="8">
        <v>30</v>
      </c>
      <c r="C5" s="8">
        <v>267</v>
      </c>
      <c r="D5" s="8">
        <v>154.75</v>
      </c>
      <c r="E5" s="8">
        <v>604.25</v>
      </c>
      <c r="F5" s="8">
        <v>193</v>
      </c>
      <c r="G5" s="8">
        <v>17.5</v>
      </c>
      <c r="H5" s="8">
        <v>385.89285714285717</v>
      </c>
      <c r="I5" s="8">
        <v>583.75</v>
      </c>
      <c r="J5" s="8">
        <v>41.75</v>
      </c>
      <c r="K5" s="8">
        <v>0</v>
      </c>
      <c r="L5" s="8">
        <v>38.25</v>
      </c>
      <c r="M5" s="8">
        <v>876.41</v>
      </c>
      <c r="N5" s="8">
        <v>277.22500000000002</v>
      </c>
      <c r="O5" s="8">
        <v>114.925</v>
      </c>
      <c r="P5" s="8">
        <v>2</v>
      </c>
      <c r="Q5" s="8">
        <v>113.55357142857143</v>
      </c>
      <c r="R5" s="8">
        <v>40</v>
      </c>
      <c r="S5" s="12">
        <v>6371.3700000000008</v>
      </c>
    </row>
    <row r="6" spans="1:19" ht="15.75" thickBot="1" x14ac:dyDescent="0.3">
      <c r="A6" s="13" t="s">
        <v>21</v>
      </c>
      <c r="B6" s="14">
        <v>60</v>
      </c>
      <c r="C6" s="14">
        <v>25</v>
      </c>
      <c r="D6" s="14">
        <v>33.75</v>
      </c>
      <c r="E6" s="14">
        <v>421.5</v>
      </c>
      <c r="F6" s="14">
        <v>373.25</v>
      </c>
      <c r="G6" s="14">
        <v>183.5</v>
      </c>
      <c r="H6" s="14">
        <v>394.27884615384613</v>
      </c>
      <c r="I6" s="14">
        <v>588.75</v>
      </c>
      <c r="J6" s="14">
        <v>7.75</v>
      </c>
      <c r="K6" s="14">
        <v>7.5</v>
      </c>
      <c r="L6" s="14">
        <v>31.975000000000001</v>
      </c>
      <c r="M6" s="14">
        <v>1124.9749999999999</v>
      </c>
      <c r="N6" s="14">
        <v>71.833333333333329</v>
      </c>
      <c r="O6" s="14">
        <v>40.31111111111111</v>
      </c>
      <c r="P6" s="14">
        <v>9.5</v>
      </c>
      <c r="Q6" s="14">
        <v>23</v>
      </c>
      <c r="R6" s="14">
        <v>17</v>
      </c>
      <c r="S6" s="15">
        <v>5587.4927350427351</v>
      </c>
    </row>
    <row r="7" spans="1:19" ht="15.75" thickBot="1" x14ac:dyDescent="0.3">
      <c r="A7" s="11" t="s">
        <v>22</v>
      </c>
      <c r="B7" s="8">
        <v>30</v>
      </c>
      <c r="C7" s="8">
        <v>48</v>
      </c>
      <c r="D7" s="8">
        <v>12.5</v>
      </c>
      <c r="E7" s="8">
        <v>250.83333333333331</v>
      </c>
      <c r="F7" s="8">
        <v>40.928571428571431</v>
      </c>
      <c r="G7" s="8">
        <v>1935.2205832113966</v>
      </c>
      <c r="H7" s="8">
        <v>1589.4870885832438</v>
      </c>
      <c r="I7" s="8">
        <v>80.42647058823529</v>
      </c>
      <c r="J7" s="8">
        <v>16.95</v>
      </c>
      <c r="K7" s="8">
        <v>294.91666666666669</v>
      </c>
      <c r="L7" s="8">
        <v>81.734523809523807</v>
      </c>
      <c r="M7" s="8">
        <v>917.5</v>
      </c>
      <c r="N7" s="8">
        <v>35.75</v>
      </c>
      <c r="O7" s="8">
        <v>41.256045751633991</v>
      </c>
      <c r="P7" s="8">
        <v>0</v>
      </c>
      <c r="Q7" s="8">
        <v>21.875</v>
      </c>
      <c r="R7" s="8">
        <v>172</v>
      </c>
      <c r="S7" s="12">
        <v>6968.0212338861429</v>
      </c>
    </row>
    <row r="8" spans="1:19" ht="15.75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1:19" ht="15.75" thickBot="1" x14ac:dyDescent="0.3">
      <c r="A9" s="16" t="s">
        <v>23</v>
      </c>
      <c r="B9" s="17">
        <v>300</v>
      </c>
      <c r="C9" s="17">
        <v>632.875</v>
      </c>
      <c r="D9" s="17">
        <v>238.5</v>
      </c>
      <c r="E9" s="17">
        <v>2422.9246031746034</v>
      </c>
      <c r="F9" s="17">
        <v>913.42857142857144</v>
      </c>
      <c r="G9" s="17">
        <v>4298.7010598154848</v>
      </c>
      <c r="H9" s="17">
        <v>5075.6754947235895</v>
      </c>
      <c r="I9" s="17">
        <v>2103.4495120628899</v>
      </c>
      <c r="J9" s="17">
        <v>160.24166666666667</v>
      </c>
      <c r="K9" s="17">
        <v>328.52777777777777</v>
      </c>
      <c r="L9" s="17">
        <v>260.83452380952383</v>
      </c>
      <c r="M9" s="17">
        <v>5023.1016666666665</v>
      </c>
      <c r="N9" s="17">
        <v>621.30833333333328</v>
      </c>
      <c r="O9" s="17">
        <v>330.2207282913165</v>
      </c>
      <c r="P9" s="17">
        <v>12.5</v>
      </c>
      <c r="Q9" s="17">
        <v>166.32857142857142</v>
      </c>
      <c r="R9" s="17">
        <v>414.33333333333331</v>
      </c>
      <c r="S9" s="18">
        <v>33951.638316835393</v>
      </c>
    </row>
    <row r="12" spans="1:19" ht="90" thickBot="1" x14ac:dyDescent="0.3">
      <c r="A12" s="4" t="s">
        <v>0</v>
      </c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  <c r="N12" s="6" t="s">
        <v>25</v>
      </c>
      <c r="O12" s="6" t="s">
        <v>13</v>
      </c>
      <c r="P12" s="6" t="s">
        <v>14</v>
      </c>
      <c r="Q12" s="6" t="s">
        <v>15</v>
      </c>
      <c r="R12" s="6" t="s">
        <v>16</v>
      </c>
      <c r="S12" s="6" t="s">
        <v>17</v>
      </c>
    </row>
    <row r="13" spans="1:19" ht="15.75" thickBot="1" x14ac:dyDescent="0.3">
      <c r="A13" s="9" t="s">
        <v>18</v>
      </c>
      <c r="B13" s="22">
        <f>SUM(B3/7246)</f>
        <v>2.0701076455975709E-3</v>
      </c>
      <c r="C13" s="22">
        <f t="shared" ref="C13:S13" si="0">SUM(C3/7246)</f>
        <v>3.9590808722053547E-2</v>
      </c>
      <c r="D13" s="22">
        <f t="shared" si="0"/>
        <v>5.1752691139939277E-3</v>
      </c>
      <c r="E13" s="22">
        <f t="shared" si="0"/>
        <v>0.11552213810356235</v>
      </c>
      <c r="F13" s="22">
        <f t="shared" si="0"/>
        <v>3.2010764559757106E-2</v>
      </c>
      <c r="G13" s="22">
        <f t="shared" si="0"/>
        <v>2.980392426293613E-2</v>
      </c>
      <c r="H13" s="22">
        <f t="shared" si="0"/>
        <v>0.14192559441662395</v>
      </c>
      <c r="I13" s="22">
        <f t="shared" si="0"/>
        <v>8.5212753643834641E-2</v>
      </c>
      <c r="J13" s="22">
        <f t="shared" si="0"/>
        <v>6.8313552304719843E-3</v>
      </c>
      <c r="K13" s="22">
        <f t="shared" si="0"/>
        <v>2.2234489526788727E-3</v>
      </c>
      <c r="L13" s="22">
        <f t="shared" si="0"/>
        <v>1.4249240960529947E-2</v>
      </c>
      <c r="M13" s="22">
        <f t="shared" si="0"/>
        <v>0.12909536295887386</v>
      </c>
      <c r="N13" s="22">
        <f t="shared" si="0"/>
        <v>1.5242892630416782E-2</v>
      </c>
      <c r="O13" s="22">
        <f t="shared" si="0"/>
        <v>1.7244982453373289E-2</v>
      </c>
      <c r="P13" s="22">
        <f t="shared" si="0"/>
        <v>1.3800717637317141E-4</v>
      </c>
      <c r="Q13" s="22">
        <f t="shared" si="0"/>
        <v>4.0022081148219704E-4</v>
      </c>
      <c r="R13" s="22">
        <f t="shared" si="0"/>
        <v>6.9003588186585703E-3</v>
      </c>
      <c r="S13" s="22">
        <f t="shared" si="0"/>
        <v>0.99998977746032836</v>
      </c>
    </row>
    <row r="14" spans="1:19" ht="15.75" thickBot="1" x14ac:dyDescent="0.3">
      <c r="A14" s="11" t="s">
        <v>19</v>
      </c>
      <c r="B14" s="23">
        <f>SUM(B4/7779)</f>
        <v>2.1210952564596992E-2</v>
      </c>
      <c r="C14" s="23">
        <f t="shared" ref="C14:S14" si="1">SUM(C4/7779)</f>
        <v>7.7130736598534516E-4</v>
      </c>
      <c r="D14" s="23">
        <f t="shared" si="1"/>
        <v>0</v>
      </c>
      <c r="E14" s="23">
        <f t="shared" si="1"/>
        <v>3.975676271279819E-2</v>
      </c>
      <c r="F14" s="23">
        <f t="shared" si="1"/>
        <v>9.5513562154518564E-3</v>
      </c>
      <c r="G14" s="23">
        <f t="shared" si="1"/>
        <v>0.25022769525579802</v>
      </c>
      <c r="H14" s="23">
        <f t="shared" si="1"/>
        <v>0.21566060492361294</v>
      </c>
      <c r="I14" s="23">
        <f t="shared" si="1"/>
        <v>2.9961618276311684E-2</v>
      </c>
      <c r="J14" s="23">
        <f t="shared" si="1"/>
        <v>5.6937481252945961E-3</v>
      </c>
      <c r="K14" s="23">
        <f t="shared" si="1"/>
        <v>1.285512276642242E-3</v>
      </c>
      <c r="L14" s="23">
        <f t="shared" si="1"/>
        <v>7.2310065561126109E-4</v>
      </c>
      <c r="M14" s="23">
        <f t="shared" si="1"/>
        <v>0.1502496036337147</v>
      </c>
      <c r="N14" s="23">
        <f t="shared" si="1"/>
        <v>1.620388224707546E-2</v>
      </c>
      <c r="O14" s="23">
        <f t="shared" si="1"/>
        <v>1.127577911226195E-3</v>
      </c>
      <c r="P14" s="23">
        <f t="shared" si="1"/>
        <v>0</v>
      </c>
      <c r="Q14" s="23">
        <f t="shared" si="1"/>
        <v>6.4275613832112102E-4</v>
      </c>
      <c r="R14" s="23">
        <f t="shared" si="1"/>
        <v>1.7397266143891674E-2</v>
      </c>
      <c r="S14" s="23">
        <f t="shared" si="1"/>
        <v>0.99997794323550215</v>
      </c>
    </row>
    <row r="15" spans="1:19" ht="15.75" thickBot="1" x14ac:dyDescent="0.3">
      <c r="A15" s="11" t="s">
        <v>20</v>
      </c>
      <c r="B15" s="23">
        <f>SUM(B5/6371)</f>
        <v>4.7088369172814315E-3</v>
      </c>
      <c r="C15" s="23">
        <f t="shared" ref="C15:S15" si="2">SUM(C5/6371)</f>
        <v>4.1908648563804739E-2</v>
      </c>
      <c r="D15" s="23">
        <f t="shared" si="2"/>
        <v>2.4289750431643383E-2</v>
      </c>
      <c r="E15" s="23">
        <f t="shared" si="2"/>
        <v>9.484382357557683E-2</v>
      </c>
      <c r="F15" s="23">
        <f t="shared" si="2"/>
        <v>3.029351750117721E-2</v>
      </c>
      <c r="G15" s="23">
        <f t="shared" si="2"/>
        <v>2.7468215350808351E-3</v>
      </c>
      <c r="H15" s="23">
        <f t="shared" si="2"/>
        <v>6.0570217727649846E-2</v>
      </c>
      <c r="I15" s="23">
        <f t="shared" si="2"/>
        <v>9.1626118348767854E-2</v>
      </c>
      <c r="J15" s="23">
        <f t="shared" si="2"/>
        <v>6.5531313765499919E-3</v>
      </c>
      <c r="K15" s="23">
        <f t="shared" si="2"/>
        <v>0</v>
      </c>
      <c r="L15" s="23">
        <f t="shared" si="2"/>
        <v>6.003767069533825E-3</v>
      </c>
      <c r="M15" s="23">
        <f t="shared" si="2"/>
        <v>0.13756239208915397</v>
      </c>
      <c r="N15" s="23">
        <f t="shared" si="2"/>
        <v>4.3513577146444833E-2</v>
      </c>
      <c r="O15" s="23">
        <f t="shared" si="2"/>
        <v>1.8038769423952283E-2</v>
      </c>
      <c r="P15" s="23">
        <f t="shared" si="2"/>
        <v>3.1392246115209541E-4</v>
      </c>
      <c r="Q15" s="23">
        <f t="shared" si="2"/>
        <v>1.7823508307733705E-2</v>
      </c>
      <c r="R15" s="23">
        <f t="shared" si="2"/>
        <v>6.2784492230419089E-3</v>
      </c>
      <c r="S15" s="23">
        <f t="shared" si="2"/>
        <v>1.0000580756553132</v>
      </c>
    </row>
    <row r="16" spans="1:19" ht="15.75" thickBot="1" x14ac:dyDescent="0.3">
      <c r="A16" s="13" t="s">
        <v>21</v>
      </c>
      <c r="B16" s="24">
        <f>SUM(B6/5587)</f>
        <v>1.0739216037229282E-2</v>
      </c>
      <c r="C16" s="24">
        <f t="shared" ref="C16:S16" si="3">SUM(C6/5587)</f>
        <v>4.4746733488455342E-3</v>
      </c>
      <c r="D16" s="24">
        <f t="shared" si="3"/>
        <v>6.0408090209414711E-3</v>
      </c>
      <c r="E16" s="24">
        <f t="shared" si="3"/>
        <v>7.5442992661535702E-2</v>
      </c>
      <c r="F16" s="24">
        <f t="shared" si="3"/>
        <v>6.680687309826383E-2</v>
      </c>
      <c r="G16" s="24">
        <f t="shared" si="3"/>
        <v>3.2844102380526222E-2</v>
      </c>
      <c r="H16" s="24">
        <f t="shared" si="3"/>
        <v>7.0570761795927361E-2</v>
      </c>
      <c r="I16" s="24">
        <f t="shared" si="3"/>
        <v>0.10537855736531233</v>
      </c>
      <c r="J16" s="24">
        <f t="shared" si="3"/>
        <v>1.3871487381421157E-3</v>
      </c>
      <c r="K16" s="24">
        <f t="shared" si="3"/>
        <v>1.3424020046536602E-3</v>
      </c>
      <c r="L16" s="24">
        <f t="shared" si="3"/>
        <v>5.7231072131734388E-3</v>
      </c>
      <c r="M16" s="24">
        <f t="shared" si="3"/>
        <v>0.20135582602470017</v>
      </c>
      <c r="N16" s="24">
        <f t="shared" si="3"/>
        <v>1.2857228089016168E-2</v>
      </c>
      <c r="O16" s="24">
        <f t="shared" si="3"/>
        <v>7.2151621820495991E-3</v>
      </c>
      <c r="P16" s="24">
        <f t="shared" si="3"/>
        <v>1.700375872561303E-3</v>
      </c>
      <c r="Q16" s="24">
        <f t="shared" si="3"/>
        <v>4.1166994809378916E-3</v>
      </c>
      <c r="R16" s="24">
        <f t="shared" si="3"/>
        <v>3.0427778772149634E-3</v>
      </c>
      <c r="S16" s="24">
        <f t="shared" si="3"/>
        <v>1.0000881931345507</v>
      </c>
    </row>
    <row r="17" spans="1:19" ht="15.75" thickBot="1" x14ac:dyDescent="0.3">
      <c r="A17" s="11" t="s">
        <v>22</v>
      </c>
      <c r="B17" s="23">
        <f>SUM(B7/6968)</f>
        <v>4.3053960964408722E-3</v>
      </c>
      <c r="C17" s="23">
        <f t="shared" ref="C17:S17" si="4">SUM(C7/6968)</f>
        <v>6.8886337543053958E-3</v>
      </c>
      <c r="D17" s="23">
        <f t="shared" si="4"/>
        <v>1.793915040183697E-3</v>
      </c>
      <c r="E17" s="23">
        <f t="shared" si="4"/>
        <v>3.5997895139686181E-2</v>
      </c>
      <c r="F17" s="23">
        <f t="shared" si="4"/>
        <v>5.8737903887157621E-3</v>
      </c>
      <c r="G17" s="23">
        <f t="shared" si="4"/>
        <v>0.2777297048236792</v>
      </c>
      <c r="H17" s="23">
        <f t="shared" si="4"/>
        <v>0.22811238355098218</v>
      </c>
      <c r="I17" s="23">
        <f t="shared" si="4"/>
        <v>1.1542260417370161E-2</v>
      </c>
      <c r="J17" s="23">
        <f t="shared" si="4"/>
        <v>2.4325487944890931E-3</v>
      </c>
      <c r="K17" s="23">
        <f t="shared" si="4"/>
        <v>4.2324435514734027E-2</v>
      </c>
      <c r="L17" s="23">
        <f t="shared" si="4"/>
        <v>1.1729983325132578E-2</v>
      </c>
      <c r="M17" s="23">
        <f t="shared" si="4"/>
        <v>0.13167336394948334</v>
      </c>
      <c r="N17" s="23">
        <f t="shared" si="4"/>
        <v>5.1305970149253732E-3</v>
      </c>
      <c r="O17" s="23">
        <f t="shared" si="4"/>
        <v>5.9207872777890342E-3</v>
      </c>
      <c r="P17" s="23">
        <f t="shared" si="4"/>
        <v>0</v>
      </c>
      <c r="Q17" s="23">
        <f t="shared" si="4"/>
        <v>3.1393513203214697E-3</v>
      </c>
      <c r="R17" s="23">
        <f t="shared" si="4"/>
        <v>2.4684270952927669E-2</v>
      </c>
      <c r="S17" s="23">
        <f t="shared" si="4"/>
        <v>1.000003047343017</v>
      </c>
    </row>
    <row r="18" spans="1:19" ht="15.75" thickBot="1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</row>
    <row r="19" spans="1:19" ht="15.75" thickBot="1" x14ac:dyDescent="0.3">
      <c r="A19" s="16" t="s">
        <v>23</v>
      </c>
      <c r="B19" s="25">
        <f>SUM(B9/33952)</f>
        <v>8.8360037700282758E-3</v>
      </c>
      <c r="C19" s="25">
        <f t="shared" ref="C19:S19" si="5">SUM(C9/33952)</f>
        <v>1.8640286286522149E-2</v>
      </c>
      <c r="D19" s="25">
        <f t="shared" si="5"/>
        <v>7.0246229971724786E-3</v>
      </c>
      <c r="E19" s="25">
        <f t="shared" si="5"/>
        <v>7.1363236427150187E-2</v>
      </c>
      <c r="F19" s="25">
        <f t="shared" si="5"/>
        <v>2.6903527669314663E-2</v>
      </c>
      <c r="G19" s="25">
        <f t="shared" si="5"/>
        <v>0.12661112923584722</v>
      </c>
      <c r="H19" s="25">
        <f t="shared" si="5"/>
        <v>0.1494956260227259</v>
      </c>
      <c r="I19" s="25">
        <f t="shared" si="5"/>
        <v>6.1953626062172772E-2</v>
      </c>
      <c r="J19" s="25">
        <f t="shared" si="5"/>
        <v>4.7196532359409368E-3</v>
      </c>
      <c r="K19" s="25">
        <f t="shared" si="5"/>
        <v>9.6762422766781854E-3</v>
      </c>
      <c r="L19" s="25">
        <f t="shared" si="5"/>
        <v>7.6824494524482751E-3</v>
      </c>
      <c r="M19" s="25">
        <f t="shared" si="5"/>
        <v>0.14794715087967325</v>
      </c>
      <c r="N19" s="25">
        <f t="shared" si="5"/>
        <v>1.8299609252277724E-2</v>
      </c>
      <c r="O19" s="25">
        <f t="shared" si="5"/>
        <v>9.7261053337451848E-3</v>
      </c>
      <c r="P19" s="25">
        <f t="shared" si="5"/>
        <v>3.6816682375117812E-4</v>
      </c>
      <c r="Q19" s="25">
        <f t="shared" si="5"/>
        <v>4.8989329473542479E-3</v>
      </c>
      <c r="R19" s="25">
        <f t="shared" si="5"/>
        <v>1.2203502984605718E-2</v>
      </c>
      <c r="S19" s="25">
        <f t="shared" si="5"/>
        <v>0.99998934722064658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2</cp:lastModifiedBy>
  <dcterms:created xsi:type="dcterms:W3CDTF">2019-06-04T11:28:29Z</dcterms:created>
  <dcterms:modified xsi:type="dcterms:W3CDTF">2019-06-04T11:59:13Z</dcterms:modified>
</cp:coreProperties>
</file>