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9" i="3"/>
  <c r="K42" i="3"/>
  <c r="K43" i="3"/>
  <c r="K44" i="3"/>
  <c r="K45" i="3"/>
  <c r="K46" i="3"/>
  <c r="K47" i="3"/>
  <c r="K48" i="3"/>
  <c r="K49" i="3"/>
  <c r="K51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9" i="3"/>
  <c r="J42" i="3"/>
  <c r="J43" i="3"/>
  <c r="J44" i="3"/>
  <c r="J45" i="3"/>
  <c r="J46" i="3"/>
  <c r="J47" i="3"/>
  <c r="J48" i="3"/>
  <c r="J49" i="3"/>
  <c r="J51" i="3"/>
  <c r="J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9" i="3"/>
  <c r="I42" i="3"/>
  <c r="I43" i="3"/>
  <c r="I44" i="3"/>
  <c r="I45" i="3"/>
  <c r="I46" i="3"/>
  <c r="I47" i="3"/>
  <c r="I48" i="3"/>
  <c r="I49" i="3"/>
  <c r="I51" i="3"/>
  <c r="I5" i="3"/>
  <c r="G39" i="3"/>
  <c r="F39" i="3"/>
  <c r="G51" i="3"/>
  <c r="G49" i="3"/>
  <c r="G48" i="3"/>
  <c r="G47" i="3"/>
  <c r="G46" i="3"/>
  <c r="G45" i="3"/>
  <c r="G44" i="3"/>
  <c r="G43" i="3"/>
  <c r="G4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5" i="3"/>
  <c r="F51" i="3"/>
  <c r="F43" i="3"/>
  <c r="F44" i="3"/>
  <c r="F45" i="3"/>
  <c r="F46" i="3"/>
  <c r="F47" i="3"/>
  <c r="F48" i="3"/>
  <c r="F4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5" i="3"/>
  <c r="C39" i="3"/>
  <c r="D39" i="3"/>
  <c r="E39" i="3"/>
  <c r="H39" i="3"/>
  <c r="B39" i="3"/>
  <c r="H49" i="3"/>
  <c r="C49" i="3"/>
  <c r="D49" i="3"/>
  <c r="E49" i="3"/>
  <c r="B49" i="3"/>
  <c r="F49" i="3" s="1"/>
  <c r="C51" i="3" l="1"/>
</calcChain>
</file>

<file path=xl/sharedStrings.xml><?xml version="1.0" encoding="utf-8"?>
<sst xmlns="http://schemas.openxmlformats.org/spreadsheetml/2006/main" count="59" uniqueCount="57">
  <si>
    <t>Félagsvísindasvið</t>
  </si>
  <si>
    <t>Félags- og mannvísindadeild</t>
  </si>
  <si>
    <t>Félagsráðgjafardeild</t>
  </si>
  <si>
    <t>Hagfræðideild</t>
  </si>
  <si>
    <t>Lagadeild</t>
  </si>
  <si>
    <t>Stjórnmálafræðideild</t>
  </si>
  <si>
    <t>Viðskiptafræðideild</t>
  </si>
  <si>
    <t>Heilbrigðisvísindasvið</t>
  </si>
  <si>
    <t>Hjúkrunarfræðideild</t>
  </si>
  <si>
    <t>Lyfjafræðideild</t>
  </si>
  <si>
    <t>Lýðheilsufræði</t>
  </si>
  <si>
    <t>Læknadeild</t>
  </si>
  <si>
    <t>Matvæla- og næringarfræðideild</t>
  </si>
  <si>
    <t>Sálfræðideild</t>
  </si>
  <si>
    <t>Tannlæknadeild</t>
  </si>
  <si>
    <t>Hugvísindasvið</t>
  </si>
  <si>
    <t>Guðfræði- og trúarbragðafræðideild</t>
  </si>
  <si>
    <t>Íslensku- og menningardeild</t>
  </si>
  <si>
    <t>Sagnfræði- og heimspekideild</t>
  </si>
  <si>
    <t>Menntavísindasvið</t>
  </si>
  <si>
    <t>Raunvísindastofnun</t>
  </si>
  <si>
    <t>Eðlis- efna og stærðfræðistofa</t>
  </si>
  <si>
    <t>Jarðvísindastofnun</t>
  </si>
  <si>
    <t>Stofnun Árna Magnússonar í íslenskum fræðum</t>
  </si>
  <si>
    <t>Stofnun rannsóknasetra</t>
  </si>
  <si>
    <t>Tilraunastöð HÍ í meinafræði að Keldum</t>
  </si>
  <si>
    <t>Verkfræði- og náttúruvísindasvið</t>
  </si>
  <si>
    <t>Iðnaðarverkfræði-, vélaverkfræði- og tölvunarfræðideild</t>
  </si>
  <si>
    <t>Jarðvísindadeild</t>
  </si>
  <si>
    <t>Líf- og umhverfisvísindadeild</t>
  </si>
  <si>
    <t>Rafmagns- og tölvuverkfræðideild</t>
  </si>
  <si>
    <t>Raunvísindadeild</t>
  </si>
  <si>
    <t>Umhverfis- og auðlindafræði</t>
  </si>
  <si>
    <t>Umhverfis- og byggingarverkfræðideild</t>
  </si>
  <si>
    <t>Rannóknastig Háskóla Íslands árið 2016</t>
  </si>
  <si>
    <t>Svið/Deild/Stofnun:</t>
  </si>
  <si>
    <t>Fj. starfsmanna</t>
  </si>
  <si>
    <t>Fj sem skilar</t>
  </si>
  <si>
    <t>Fj. Starfsígilda</t>
  </si>
  <si>
    <t>Meðaltal rannsóknastiga/ fj. starfsmanna</t>
  </si>
  <si>
    <t>Meðaltal rannsóknastiga/starfshlutfall</t>
  </si>
  <si>
    <t>Meðaltal aflstiga/fj. starfsmanna</t>
  </si>
  <si>
    <t>Meðaltal aflstiga/starfshlutfall</t>
  </si>
  <si>
    <t>Hlutfall aflstiga af rannsóknastigum</t>
  </si>
  <si>
    <t>Kennaradeild</t>
  </si>
  <si>
    <t>Uppeldis- og menntunarfræðideild</t>
  </si>
  <si>
    <t>Íþrótta,- tómstunda- og þroskaþjálfadeild</t>
  </si>
  <si>
    <t>Rannsóknastig 2016</t>
  </si>
  <si>
    <t>Aflstig 2016</t>
  </si>
  <si>
    <t>Samtals Háskóli Íslands:</t>
  </si>
  <si>
    <t>Aðrir</t>
  </si>
  <si>
    <t>STOFNANIR:</t>
  </si>
  <si>
    <t>DEILDIR SAMTALS:</t>
  </si>
  <si>
    <t>Fj. Rannsóknastiga 2016</t>
  </si>
  <si>
    <t>STOFNANIR SAMTALS:</t>
  </si>
  <si>
    <t>*Mála og Menningardeild</t>
  </si>
  <si>
    <t>* Erlendir sendilektorar sem ekki hafa rannsóknaskyldu eru taldir með starfsmönnum deildarinnar.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</si>
</sst>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164" fontId="6" fillId="8" borderId="9" xfId="2" applyNumberFormat="1" applyFont="1" applyFill="1" applyBorder="1" applyAlignment="1">
      <alignment horizontal="center" vertical="center" wrapText="1"/>
    </xf>
    <xf numFmtId="0" fontId="6" fillId="8" borderId="15" xfId="2" applyFont="1" applyFill="1" applyBorder="1" applyAlignment="1">
      <alignment horizontal="center" vertical="center" wrapText="1"/>
    </xf>
    <xf numFmtId="0" fontId="6" fillId="10" borderId="21" xfId="2" applyFont="1" applyFill="1" applyBorder="1" applyAlignment="1">
      <alignment horizontal="center" vertical="center" wrapText="1"/>
    </xf>
    <xf numFmtId="0" fontId="6" fillId="10" borderId="26" xfId="2" applyFont="1" applyFill="1" applyBorder="1" applyAlignment="1">
      <alignment horizontal="center" vertical="center" wrapText="1"/>
    </xf>
    <xf numFmtId="164" fontId="6" fillId="10" borderId="17" xfId="2" applyNumberFormat="1" applyFont="1" applyFill="1" applyBorder="1" applyAlignment="1">
      <alignment horizontal="center" vertical="center" wrapText="1"/>
    </xf>
    <xf numFmtId="0" fontId="6" fillId="8" borderId="9" xfId="2" applyFont="1" applyFill="1" applyBorder="1" applyAlignment="1">
      <alignment horizontal="center" vertical="center" wrapText="1"/>
    </xf>
    <xf numFmtId="164" fontId="2" fillId="0" borderId="0" xfId="0" applyNumberFormat="1" applyFont="1" applyBorder="1"/>
    <xf numFmtId="164" fontId="13" fillId="0" borderId="19" xfId="2" applyNumberFormat="1" applyFont="1" applyBorder="1"/>
    <xf numFmtId="0" fontId="2" fillId="0" borderId="0" xfId="0" applyFont="1" applyBorder="1"/>
    <xf numFmtId="0" fontId="2" fillId="0" borderId="0" xfId="0" applyNumberFormat="1" applyFont="1" applyBorder="1"/>
    <xf numFmtId="0" fontId="2" fillId="0" borderId="0" xfId="0" applyFont="1"/>
    <xf numFmtId="0" fontId="12" fillId="0" borderId="1" xfId="0" applyFont="1" applyBorder="1"/>
    <xf numFmtId="0" fontId="13" fillId="0" borderId="19" xfId="2" applyFont="1" applyBorder="1"/>
    <xf numFmtId="0" fontId="6" fillId="0" borderId="18" xfId="2" applyFont="1" applyBorder="1"/>
    <xf numFmtId="0" fontId="2" fillId="0" borderId="3" xfId="0" applyFont="1" applyBorder="1"/>
    <xf numFmtId="0" fontId="2" fillId="0" borderId="4" xfId="0" applyFont="1" applyBorder="1"/>
    <xf numFmtId="0" fontId="12" fillId="0" borderId="9" xfId="0" applyFont="1" applyBorder="1"/>
    <xf numFmtId="0" fontId="12" fillId="0" borderId="8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164" fontId="12" fillId="0" borderId="1" xfId="0" applyNumberFormat="1" applyFont="1" applyBorder="1"/>
    <xf numFmtId="0" fontId="12" fillId="0" borderId="6" xfId="0" applyFont="1" applyBorder="1" applyAlignment="1">
      <alignment horizontal="left" indent="2"/>
    </xf>
    <xf numFmtId="0" fontId="12" fillId="0" borderId="8" xfId="0" applyFont="1" applyBorder="1" applyAlignment="1">
      <alignment horizontal="left" indent="2"/>
    </xf>
    <xf numFmtId="164" fontId="2" fillId="3" borderId="4" xfId="0" applyNumberFormat="1" applyFont="1" applyFill="1" applyBorder="1"/>
    <xf numFmtId="164" fontId="12" fillId="3" borderId="1" xfId="0" applyNumberFormat="1" applyFont="1" applyFill="1" applyBorder="1"/>
    <xf numFmtId="164" fontId="12" fillId="3" borderId="9" xfId="0" applyNumberFormat="1" applyFont="1" applyFill="1" applyBorder="1"/>
    <xf numFmtId="164" fontId="9" fillId="3" borderId="12" xfId="0" applyNumberFormat="1" applyFont="1" applyFill="1" applyBorder="1"/>
    <xf numFmtId="0" fontId="12" fillId="0" borderId="6" xfId="0" applyFont="1" applyBorder="1"/>
    <xf numFmtId="164" fontId="2" fillId="9" borderId="4" xfId="0" applyNumberFormat="1" applyFont="1" applyFill="1" applyBorder="1"/>
    <xf numFmtId="164" fontId="12" fillId="9" borderId="1" xfId="0" applyNumberFormat="1" applyFont="1" applyFill="1" applyBorder="1"/>
    <xf numFmtId="164" fontId="12" fillId="9" borderId="9" xfId="0" applyNumberFormat="1" applyFont="1" applyFill="1" applyBorder="1"/>
    <xf numFmtId="164" fontId="9" fillId="9" borderId="12" xfId="0" applyNumberFormat="1" applyFont="1" applyFill="1" applyBorder="1"/>
    <xf numFmtId="164" fontId="9" fillId="9" borderId="9" xfId="0" applyNumberFormat="1" applyFont="1" applyFill="1" applyBorder="1"/>
    <xf numFmtId="0" fontId="11" fillId="0" borderId="12" xfId="0" applyFont="1" applyBorder="1" applyAlignment="1">
      <alignment horizontal="center" vertical="center" wrapText="1"/>
    </xf>
    <xf numFmtId="0" fontId="4" fillId="9" borderId="12" xfId="4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1" xfId="2" applyFont="1" applyBorder="1"/>
    <xf numFmtId="0" fontId="7" fillId="0" borderId="0" xfId="2" applyFont="1"/>
    <xf numFmtId="0" fontId="4" fillId="3" borderId="12" xfId="4" applyFont="1" applyFill="1" applyBorder="1" applyAlignment="1">
      <alignment horizontal="center" vertical="center" wrapText="1"/>
    </xf>
    <xf numFmtId="0" fontId="4" fillId="6" borderId="22" xfId="4" applyFont="1" applyFill="1" applyBorder="1" applyAlignment="1">
      <alignment horizontal="center" vertical="center" wrapText="1"/>
    </xf>
    <xf numFmtId="9" fontId="2" fillId="6" borderId="23" xfId="1" applyFont="1" applyFill="1" applyBorder="1"/>
    <xf numFmtId="9" fontId="12" fillId="6" borderId="24" xfId="1" applyFont="1" applyFill="1" applyBorder="1"/>
    <xf numFmtId="9" fontId="12" fillId="6" borderId="25" xfId="1" applyFont="1" applyFill="1" applyBorder="1"/>
    <xf numFmtId="0" fontId="11" fillId="7" borderId="11" xfId="0" applyFont="1" applyFill="1" applyBorder="1" applyAlignment="1">
      <alignment horizontal="center" vertical="center" wrapText="1"/>
    </xf>
    <xf numFmtId="0" fontId="4" fillId="5" borderId="13" xfId="4" applyFont="1" applyFill="1" applyBorder="1" applyAlignment="1">
      <alignment horizontal="center" vertical="center" wrapText="1"/>
    </xf>
    <xf numFmtId="164" fontId="2" fillId="5" borderId="5" xfId="0" applyNumberFormat="1" applyFont="1" applyFill="1" applyBorder="1"/>
    <xf numFmtId="164" fontId="12" fillId="5" borderId="7" xfId="0" applyNumberFormat="1" applyFont="1" applyFill="1" applyBorder="1"/>
    <xf numFmtId="164" fontId="12" fillId="5" borderId="10" xfId="0" applyNumberFormat="1" applyFont="1" applyFill="1" applyBorder="1"/>
    <xf numFmtId="164" fontId="12" fillId="9" borderId="4" xfId="0" applyNumberFormat="1" applyFont="1" applyFill="1" applyBorder="1"/>
    <xf numFmtId="164" fontId="12" fillId="5" borderId="5" xfId="0" applyNumberFormat="1" applyFont="1" applyFill="1" applyBorder="1"/>
    <xf numFmtId="164" fontId="9" fillId="5" borderId="10" xfId="0" applyNumberFormat="1" applyFont="1" applyFill="1" applyBorder="1"/>
    <xf numFmtId="0" fontId="4" fillId="4" borderId="16" xfId="4" applyFont="1" applyFill="1" applyBorder="1" applyAlignment="1">
      <alignment horizontal="center" vertical="center" wrapText="1"/>
    </xf>
    <xf numFmtId="164" fontId="12" fillId="4" borderId="2" xfId="0" applyNumberFormat="1" applyFont="1" applyFill="1" applyBorder="1"/>
    <xf numFmtId="164" fontId="1" fillId="0" borderId="0" xfId="0" applyNumberFormat="1" applyFont="1"/>
    <xf numFmtId="164" fontId="1" fillId="0" borderId="19" xfId="0" applyNumberFormat="1" applyFont="1" applyBorder="1"/>
    <xf numFmtId="0" fontId="11" fillId="0" borderId="11" xfId="0" applyFont="1" applyBorder="1" applyAlignment="1">
      <alignment horizontal="left" vertical="center"/>
    </xf>
    <xf numFmtId="0" fontId="2" fillId="0" borderId="4" xfId="0" applyNumberFormat="1" applyFont="1" applyBorder="1"/>
    <xf numFmtId="0" fontId="2" fillId="0" borderId="19" xfId="0" applyFont="1" applyBorder="1"/>
    <xf numFmtId="164" fontId="2" fillId="0" borderId="19" xfId="0" applyNumberFormat="1" applyFont="1" applyBorder="1"/>
    <xf numFmtId="9" fontId="2" fillId="0" borderId="20" xfId="1" applyFont="1" applyBorder="1"/>
    <xf numFmtId="164" fontId="9" fillId="0" borderId="1" xfId="0" applyNumberFormat="1" applyFont="1" applyBorder="1"/>
    <xf numFmtId="0" fontId="12" fillId="0" borderId="1" xfId="0" applyNumberFormat="1" applyFont="1" applyBorder="1"/>
    <xf numFmtId="0" fontId="12" fillId="0" borderId="9" xfId="0" applyNumberFormat="1" applyFont="1" applyBorder="1"/>
    <xf numFmtId="164" fontId="2" fillId="0" borderId="14" xfId="0" applyNumberFormat="1" applyFont="1" applyBorder="1"/>
    <xf numFmtId="164" fontId="12" fillId="0" borderId="2" xfId="0" applyNumberFormat="1" applyFont="1" applyBorder="1"/>
    <xf numFmtId="164" fontId="12" fillId="0" borderId="15" xfId="0" applyNumberFormat="1" applyFont="1" applyBorder="1"/>
    <xf numFmtId="164" fontId="2" fillId="4" borderId="5" xfId="0" applyNumberFormat="1" applyFont="1" applyFill="1" applyBorder="1"/>
    <xf numFmtId="164" fontId="12" fillId="4" borderId="7" xfId="0" applyNumberFormat="1" applyFont="1" applyFill="1" applyBorder="1"/>
    <xf numFmtId="164" fontId="12" fillId="4" borderId="10" xfId="0" applyNumberFormat="1" applyFont="1" applyFill="1" applyBorder="1"/>
    <xf numFmtId="164" fontId="9" fillId="11" borderId="12" xfId="0" applyNumberFormat="1" applyFont="1" applyFill="1" applyBorder="1"/>
    <xf numFmtId="164" fontId="9" fillId="4" borderId="12" xfId="0" applyNumberFormat="1" applyFont="1" applyFill="1" applyBorder="1"/>
    <xf numFmtId="164" fontId="9" fillId="5" borderId="12" xfId="0" applyNumberFormat="1" applyFont="1" applyFill="1" applyBorder="1"/>
    <xf numFmtId="164" fontId="9" fillId="4" borderId="2" xfId="0" applyNumberFormat="1" applyFont="1" applyFill="1" applyBorder="1"/>
    <xf numFmtId="164" fontId="9" fillId="3" borderId="1" xfId="0" applyNumberFormat="1" applyFont="1" applyFill="1" applyBorder="1"/>
    <xf numFmtId="9" fontId="9" fillId="6" borderId="13" xfId="1" applyFont="1" applyFill="1" applyBorder="1"/>
    <xf numFmtId="0" fontId="2" fillId="0" borderId="27" xfId="0" applyFont="1" applyBorder="1"/>
    <xf numFmtId="9" fontId="2" fillId="0" borderId="28" xfId="1" applyFont="1" applyBorder="1"/>
    <xf numFmtId="164" fontId="9" fillId="0" borderId="6" xfId="0" applyNumberFormat="1" applyFont="1" applyBorder="1"/>
    <xf numFmtId="9" fontId="9" fillId="6" borderId="24" xfId="1" applyFont="1" applyFill="1" applyBorder="1"/>
    <xf numFmtId="0" fontId="1" fillId="0" borderId="27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0" fillId="0" borderId="8" xfId="0" applyFont="1" applyBorder="1"/>
    <xf numFmtId="0" fontId="10" fillId="0" borderId="9" xfId="0" applyNumberFormat="1" applyFont="1" applyBorder="1"/>
    <xf numFmtId="3" fontId="10" fillId="0" borderId="9" xfId="0" applyNumberFormat="1" applyFont="1" applyBorder="1"/>
    <xf numFmtId="164" fontId="10" fillId="0" borderId="9" xfId="0" applyNumberFormat="1" applyFont="1" applyBorder="1"/>
    <xf numFmtId="164" fontId="10" fillId="3" borderId="9" xfId="0" applyNumberFormat="1" applyFont="1" applyFill="1" applyBorder="1"/>
    <xf numFmtId="164" fontId="10" fillId="4" borderId="9" xfId="0" applyNumberFormat="1" applyFont="1" applyFill="1" applyBorder="1"/>
    <xf numFmtId="164" fontId="10" fillId="9" borderId="9" xfId="0" applyNumberFormat="1" applyFont="1" applyFill="1" applyBorder="1"/>
    <xf numFmtId="164" fontId="10" fillId="5" borderId="9" xfId="0" applyNumberFormat="1" applyFont="1" applyFill="1" applyBorder="1"/>
    <xf numFmtId="9" fontId="10" fillId="6" borderId="10" xfId="1" applyFont="1" applyFill="1" applyBorder="1"/>
    <xf numFmtId="3" fontId="1" fillId="0" borderId="19" xfId="0" applyNumberFormat="1" applyFont="1" applyBorder="1"/>
    <xf numFmtId="3" fontId="10" fillId="2" borderId="9" xfId="0" applyNumberFormat="1" applyFont="1" applyFill="1" applyBorder="1"/>
    <xf numFmtId="3" fontId="9" fillId="2" borderId="1" xfId="0" applyNumberFormat="1" applyFont="1" applyFill="1" applyBorder="1"/>
    <xf numFmtId="3" fontId="12" fillId="2" borderId="8" xfId="0" applyNumberFormat="1" applyFont="1" applyFill="1" applyBorder="1"/>
    <xf numFmtId="3" fontId="12" fillId="2" borderId="6" xfId="0" applyNumberFormat="1" applyFont="1" applyFill="1" applyBorder="1"/>
    <xf numFmtId="3" fontId="2" fillId="2" borderId="3" xfId="0" applyNumberFormat="1" applyFont="1" applyFill="1" applyBorder="1"/>
    <xf numFmtId="3" fontId="10" fillId="7" borderId="9" xfId="0" applyNumberFormat="1" applyFont="1" applyFill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9" fillId="7" borderId="12" xfId="0" applyNumberFormat="1" applyFont="1" applyFill="1" applyBorder="1"/>
    <xf numFmtId="0" fontId="8" fillId="0" borderId="0" xfId="0" applyFont="1"/>
    <xf numFmtId="3" fontId="9" fillId="2" borderId="12" xfId="0" applyNumberFormat="1" applyFont="1" applyFill="1" applyBorder="1"/>
    <xf numFmtId="3" fontId="12" fillId="2" borderId="1" xfId="0" applyNumberFormat="1" applyFont="1" applyFill="1" applyBorder="1"/>
    <xf numFmtId="3" fontId="13" fillId="0" borderId="19" xfId="2" applyNumberFormat="1" applyFont="1" applyBorder="1"/>
    <xf numFmtId="3" fontId="2" fillId="7" borderId="3" xfId="0" applyNumberFormat="1" applyFont="1" applyFill="1" applyBorder="1"/>
    <xf numFmtId="3" fontId="12" fillId="7" borderId="6" xfId="0" applyNumberFormat="1" applyFont="1" applyFill="1" applyBorder="1"/>
    <xf numFmtId="3" fontId="12" fillId="7" borderId="8" xfId="0" applyNumberFormat="1" applyFont="1" applyFill="1" applyBorder="1"/>
    <xf numFmtId="3" fontId="12" fillId="7" borderId="3" xfId="0" applyNumberFormat="1" applyFont="1" applyFill="1" applyBorder="1"/>
    <xf numFmtId="3" fontId="9" fillId="7" borderId="8" xfId="0" applyNumberFormat="1" applyFont="1" applyFill="1" applyBorder="1"/>
  </cellXfs>
  <cellStyles count="22">
    <cellStyle name="Normal" xfId="0" builtinId="0"/>
    <cellStyle name="Normal 10" xfId="2"/>
    <cellStyle name="Normal 2" xfId="3"/>
    <cellStyle name="Normal 2 10" xfId="4"/>
    <cellStyle name="Normal 2 2" xfId="5"/>
    <cellStyle name="Normal 2 3" xfId="6"/>
    <cellStyle name="Normal 2 4" xfId="7"/>
    <cellStyle name="Normal 3" xfId="8"/>
    <cellStyle name="Normal 4" xfId="9"/>
    <cellStyle name="Normal 5" xfId="10"/>
    <cellStyle name="Normal 5 2" xfId="11"/>
    <cellStyle name="Normal 5 2 2" xfId="12"/>
    <cellStyle name="Normal 6" xfId="13"/>
    <cellStyle name="Normal 6 2" xfId="14"/>
    <cellStyle name="Normal 7" xfId="15"/>
    <cellStyle name="Normal 7 2" xfId="16"/>
    <cellStyle name="Normal 8" xfId="17"/>
    <cellStyle name="Normal 8 2" xfId="18"/>
    <cellStyle name="Normal 9" xfId="19"/>
    <cellStyle name="Percent" xfId="1" builtinId="5"/>
    <cellStyle name="Percent 2" xfId="21"/>
    <cellStyle name="Percent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I55" sqref="I55"/>
    </sheetView>
  </sheetViews>
  <sheetFormatPr defaultRowHeight="15" x14ac:dyDescent="0.25"/>
  <cols>
    <col min="1" max="1" width="47.140625" style="36" customWidth="1"/>
    <col min="2" max="4" width="9.28515625" style="36" bestFit="1" customWidth="1"/>
    <col min="5" max="5" width="11.28515625" style="36" bestFit="1" customWidth="1"/>
    <col min="6" max="7" width="9.28515625" style="36" bestFit="1" customWidth="1"/>
    <col min="8" max="8" width="11.28515625" style="36" bestFit="1" customWidth="1"/>
    <col min="9" max="11" width="9.28515625" style="36" bestFit="1" customWidth="1"/>
    <col min="12" max="16384" width="9.140625" style="36"/>
  </cols>
  <sheetData>
    <row r="1" spans="1:11" ht="24" thickBot="1" x14ac:dyDescent="0.4">
      <c r="A1" s="38" t="s">
        <v>34</v>
      </c>
    </row>
    <row r="2" spans="1:11" ht="19.5" thickBot="1" x14ac:dyDescent="0.3">
      <c r="E2" s="1" t="s">
        <v>47</v>
      </c>
      <c r="F2" s="6"/>
      <c r="G2" s="2"/>
      <c r="H2" s="5" t="s">
        <v>48</v>
      </c>
      <c r="I2" s="4"/>
      <c r="J2" s="3"/>
    </row>
    <row r="3" spans="1:11" ht="64.5" thickBot="1" x14ac:dyDescent="0.3">
      <c r="A3" s="56" t="s">
        <v>35</v>
      </c>
      <c r="B3" s="33" t="s">
        <v>36</v>
      </c>
      <c r="C3" s="33" t="s">
        <v>37</v>
      </c>
      <c r="D3" s="33" t="s">
        <v>38</v>
      </c>
      <c r="E3" s="35" t="s">
        <v>53</v>
      </c>
      <c r="F3" s="39" t="s">
        <v>39</v>
      </c>
      <c r="G3" s="52" t="s">
        <v>40</v>
      </c>
      <c r="H3" s="44" t="s">
        <v>48</v>
      </c>
      <c r="I3" s="34" t="s">
        <v>41</v>
      </c>
      <c r="J3" s="45" t="s">
        <v>42</v>
      </c>
      <c r="K3" s="40" t="s">
        <v>43</v>
      </c>
    </row>
    <row r="4" spans="1:11" ht="15.75" thickBot="1" x14ac:dyDescent="0.3"/>
    <row r="5" spans="1:11" s="11" customFormat="1" x14ac:dyDescent="0.25">
      <c r="A5" s="15" t="s">
        <v>0</v>
      </c>
      <c r="B5" s="57">
        <v>135</v>
      </c>
      <c r="C5" s="16">
        <v>125</v>
      </c>
      <c r="D5" s="64">
        <v>119.88000000000001</v>
      </c>
      <c r="E5" s="97">
        <v>4571.5453719219831</v>
      </c>
      <c r="F5" s="23">
        <f>SUM(E5/B5)</f>
        <v>33.863299051273948</v>
      </c>
      <c r="G5" s="67">
        <f>SUM(E5/D5)</f>
        <v>38.13434577846165</v>
      </c>
      <c r="H5" s="106">
        <v>3110.863229064842</v>
      </c>
      <c r="I5" s="28">
        <f>SUM(H5/B5)</f>
        <v>23.043431326406239</v>
      </c>
      <c r="J5" s="46">
        <f>SUM(H5/D5)</f>
        <v>25.949810052259274</v>
      </c>
      <c r="K5" s="41">
        <f>SUM(H5/E5)</f>
        <v>0.68048394491969422</v>
      </c>
    </row>
    <row r="6" spans="1:11" x14ac:dyDescent="0.25">
      <c r="A6" s="19" t="s">
        <v>1</v>
      </c>
      <c r="B6" s="62">
        <v>32</v>
      </c>
      <c r="C6" s="12">
        <v>32</v>
      </c>
      <c r="D6" s="65">
        <v>28.990000000000002</v>
      </c>
      <c r="E6" s="96">
        <v>1519.2271645021644</v>
      </c>
      <c r="F6" s="24">
        <f t="shared" ref="F6:F39" si="0">SUM(E6/B6)</f>
        <v>47.475848890692639</v>
      </c>
      <c r="G6" s="68">
        <f t="shared" ref="G6:G39" si="1">SUM(E6/D6)</f>
        <v>52.40521436709777</v>
      </c>
      <c r="H6" s="107">
        <v>1015.7521645021645</v>
      </c>
      <c r="I6" s="29">
        <f t="shared" ref="I6:I51" si="2">SUM(H6/B6)</f>
        <v>31.742255140692642</v>
      </c>
      <c r="J6" s="47">
        <f t="shared" ref="J6:J51" si="3">SUM(H6/D6)</f>
        <v>35.038018782413403</v>
      </c>
      <c r="K6" s="42">
        <f t="shared" ref="K6:K51" si="4">SUM(H6/E6)</f>
        <v>0.66859794784871185</v>
      </c>
    </row>
    <row r="7" spans="1:11" x14ac:dyDescent="0.25">
      <c r="A7" s="19" t="s">
        <v>2</v>
      </c>
      <c r="B7" s="62">
        <v>14</v>
      </c>
      <c r="C7" s="12">
        <v>13</v>
      </c>
      <c r="D7" s="65">
        <v>11.89</v>
      </c>
      <c r="E7" s="96">
        <v>307.63765186426474</v>
      </c>
      <c r="F7" s="24">
        <f t="shared" si="0"/>
        <v>21.974117990304624</v>
      </c>
      <c r="G7" s="68">
        <f t="shared" si="1"/>
        <v>25.873646077734627</v>
      </c>
      <c r="H7" s="107">
        <v>192.30550900712191</v>
      </c>
      <c r="I7" s="29">
        <f t="shared" si="2"/>
        <v>13.736107786222993</v>
      </c>
      <c r="J7" s="47">
        <f t="shared" si="3"/>
        <v>16.173718167125475</v>
      </c>
      <c r="K7" s="42">
        <f t="shared" si="4"/>
        <v>0.6251039423872945</v>
      </c>
    </row>
    <row r="8" spans="1:11" x14ac:dyDescent="0.25">
      <c r="A8" s="19" t="s">
        <v>3</v>
      </c>
      <c r="B8" s="62">
        <v>12</v>
      </c>
      <c r="C8" s="12">
        <v>11</v>
      </c>
      <c r="D8" s="65">
        <v>12</v>
      </c>
      <c r="E8" s="96">
        <v>570.57499999999993</v>
      </c>
      <c r="F8" s="24">
        <f t="shared" si="0"/>
        <v>47.547916666666659</v>
      </c>
      <c r="G8" s="68">
        <f t="shared" si="1"/>
        <v>47.547916666666659</v>
      </c>
      <c r="H8" s="107">
        <v>455.625</v>
      </c>
      <c r="I8" s="29">
        <f t="shared" si="2"/>
        <v>37.96875</v>
      </c>
      <c r="J8" s="47">
        <f t="shared" si="3"/>
        <v>37.96875</v>
      </c>
      <c r="K8" s="42">
        <f t="shared" si="4"/>
        <v>0.79853656399246387</v>
      </c>
    </row>
    <row r="9" spans="1:11" x14ac:dyDescent="0.25">
      <c r="A9" s="19" t="s">
        <v>4</v>
      </c>
      <c r="B9" s="62">
        <v>22</v>
      </c>
      <c r="C9" s="12">
        <v>20</v>
      </c>
      <c r="D9" s="65">
        <v>16.97</v>
      </c>
      <c r="E9" s="96">
        <v>674.65000000000009</v>
      </c>
      <c r="F9" s="24">
        <f t="shared" si="0"/>
        <v>30.665909090909096</v>
      </c>
      <c r="G9" s="68">
        <f t="shared" si="1"/>
        <v>39.755450795521519</v>
      </c>
      <c r="H9" s="107">
        <v>484</v>
      </c>
      <c r="I9" s="29">
        <f t="shared" si="2"/>
        <v>22</v>
      </c>
      <c r="J9" s="47">
        <f t="shared" si="3"/>
        <v>28.520919269298766</v>
      </c>
      <c r="K9" s="42">
        <f t="shared" si="4"/>
        <v>0.71740902690283836</v>
      </c>
    </row>
    <row r="10" spans="1:11" x14ac:dyDescent="0.25">
      <c r="A10" s="19" t="s">
        <v>5</v>
      </c>
      <c r="B10" s="62">
        <v>18</v>
      </c>
      <c r="C10" s="12">
        <v>18</v>
      </c>
      <c r="D10" s="65">
        <v>16.98</v>
      </c>
      <c r="E10" s="96">
        <v>698.55555555555554</v>
      </c>
      <c r="F10" s="24">
        <f t="shared" si="0"/>
        <v>38.808641975308639</v>
      </c>
      <c r="G10" s="68">
        <f t="shared" si="1"/>
        <v>41.139903154037427</v>
      </c>
      <c r="H10" s="107">
        <v>503.5555555555556</v>
      </c>
      <c r="I10" s="29">
        <f t="shared" si="2"/>
        <v>27.97530864197531</v>
      </c>
      <c r="J10" s="47">
        <f t="shared" si="3"/>
        <v>29.655804214108102</v>
      </c>
      <c r="K10" s="42">
        <f t="shared" si="4"/>
        <v>0.72085255288690953</v>
      </c>
    </row>
    <row r="11" spans="1:11" ht="15.75" thickBot="1" x14ac:dyDescent="0.3">
      <c r="A11" s="18" t="s">
        <v>6</v>
      </c>
      <c r="B11" s="63">
        <v>37</v>
      </c>
      <c r="C11" s="17">
        <v>31</v>
      </c>
      <c r="D11" s="66">
        <v>33.050000000000004</v>
      </c>
      <c r="E11" s="95">
        <v>800.9</v>
      </c>
      <c r="F11" s="25">
        <f t="shared" si="0"/>
        <v>21.645945945945947</v>
      </c>
      <c r="G11" s="69">
        <f t="shared" si="1"/>
        <v>24.232980332829044</v>
      </c>
      <c r="H11" s="108">
        <v>459.625</v>
      </c>
      <c r="I11" s="30">
        <f t="shared" si="2"/>
        <v>12.422297297297296</v>
      </c>
      <c r="J11" s="48">
        <f t="shared" si="3"/>
        <v>13.906959152798787</v>
      </c>
      <c r="K11" s="43">
        <f t="shared" si="4"/>
        <v>0.57388562866774884</v>
      </c>
    </row>
    <row r="12" spans="1:11" s="11" customFormat="1" x14ac:dyDescent="0.25">
      <c r="A12" s="15" t="s">
        <v>7</v>
      </c>
      <c r="B12" s="57">
        <v>205</v>
      </c>
      <c r="C12" s="16">
        <v>172</v>
      </c>
      <c r="D12" s="64">
        <v>138.19000000000003</v>
      </c>
      <c r="E12" s="97">
        <v>5608.4956306350796</v>
      </c>
      <c r="F12" s="23">
        <f t="shared" si="0"/>
        <v>27.358515271390633</v>
      </c>
      <c r="G12" s="67">
        <f t="shared" si="1"/>
        <v>40.585394244410438</v>
      </c>
      <c r="H12" s="106">
        <v>4094.4967866047155</v>
      </c>
      <c r="I12" s="28">
        <f t="shared" si="2"/>
        <v>19.97315505660837</v>
      </c>
      <c r="J12" s="46">
        <f t="shared" si="3"/>
        <v>29.6294723685123</v>
      </c>
      <c r="K12" s="41">
        <f t="shared" si="4"/>
        <v>0.73005259453880933</v>
      </c>
    </row>
    <row r="13" spans="1:11" x14ac:dyDescent="0.25">
      <c r="A13" s="19" t="s">
        <v>8</v>
      </c>
      <c r="B13" s="62">
        <v>31</v>
      </c>
      <c r="C13" s="12">
        <v>26</v>
      </c>
      <c r="D13" s="65">
        <v>23.16</v>
      </c>
      <c r="E13" s="96">
        <v>873.00072150072151</v>
      </c>
      <c r="F13" s="24">
        <f t="shared" si="0"/>
        <v>28.161313596797466</v>
      </c>
      <c r="G13" s="68">
        <f t="shared" si="1"/>
        <v>37.694331671015611</v>
      </c>
      <c r="H13" s="107">
        <v>597.20784710458622</v>
      </c>
      <c r="I13" s="29">
        <f t="shared" si="2"/>
        <v>19.264769261438264</v>
      </c>
      <c r="J13" s="47">
        <f t="shared" si="3"/>
        <v>25.786176472564172</v>
      </c>
      <c r="K13" s="42">
        <f t="shared" si="4"/>
        <v>0.68408631561949129</v>
      </c>
    </row>
    <row r="14" spans="1:11" x14ac:dyDescent="0.25">
      <c r="A14" s="19" t="s">
        <v>9</v>
      </c>
      <c r="B14" s="62">
        <v>14</v>
      </c>
      <c r="C14" s="12">
        <v>12</v>
      </c>
      <c r="D14" s="65">
        <v>10.65</v>
      </c>
      <c r="E14" s="96">
        <v>347.22916666666669</v>
      </c>
      <c r="F14" s="24">
        <f t="shared" si="0"/>
        <v>24.802083333333336</v>
      </c>
      <c r="G14" s="68">
        <f t="shared" si="1"/>
        <v>32.603677621283254</v>
      </c>
      <c r="H14" s="107">
        <v>255.22916666666669</v>
      </c>
      <c r="I14" s="29">
        <f t="shared" si="2"/>
        <v>18.230654761904763</v>
      </c>
      <c r="J14" s="47">
        <f t="shared" si="3"/>
        <v>23.965179968701097</v>
      </c>
      <c r="K14" s="42">
        <f t="shared" si="4"/>
        <v>0.73504529909401817</v>
      </c>
    </row>
    <row r="15" spans="1:11" x14ac:dyDescent="0.25">
      <c r="A15" s="19" t="s">
        <v>11</v>
      </c>
      <c r="B15" s="62">
        <v>107</v>
      </c>
      <c r="C15" s="12">
        <v>86</v>
      </c>
      <c r="D15" s="65">
        <v>62.960000000000008</v>
      </c>
      <c r="E15" s="96">
        <v>2707.6299450023675</v>
      </c>
      <c r="F15" s="24">
        <f t="shared" si="0"/>
        <v>25.304952757031472</v>
      </c>
      <c r="G15" s="68">
        <f t="shared" si="1"/>
        <v>43.005558211600494</v>
      </c>
      <c r="H15" s="107">
        <v>1997.9632783357001</v>
      </c>
      <c r="I15" s="29">
        <f t="shared" si="2"/>
        <v>18.672554003137385</v>
      </c>
      <c r="J15" s="47">
        <f t="shared" si="3"/>
        <v>31.733851307746185</v>
      </c>
      <c r="K15" s="42">
        <f t="shared" si="4"/>
        <v>0.7379011603943364</v>
      </c>
    </row>
    <row r="16" spans="1:11" x14ac:dyDescent="0.25">
      <c r="A16" s="21" t="s">
        <v>10</v>
      </c>
      <c r="B16" s="62">
        <v>5</v>
      </c>
      <c r="C16" s="12">
        <v>5</v>
      </c>
      <c r="D16" s="65">
        <v>4.5</v>
      </c>
      <c r="E16" s="96">
        <v>378.42885623148777</v>
      </c>
      <c r="F16" s="24">
        <f t="shared" si="0"/>
        <v>75.685771246297548</v>
      </c>
      <c r="G16" s="68">
        <f t="shared" si="1"/>
        <v>84.095301384775055</v>
      </c>
      <c r="H16" s="107">
        <v>338.92885623148777</v>
      </c>
      <c r="I16" s="29">
        <f t="shared" si="2"/>
        <v>67.785771246297557</v>
      </c>
      <c r="J16" s="47">
        <f t="shared" si="3"/>
        <v>75.317523606997284</v>
      </c>
      <c r="K16" s="42">
        <f t="shared" si="4"/>
        <v>0.89562106760738791</v>
      </c>
    </row>
    <row r="17" spans="1:11" x14ac:dyDescent="0.25">
      <c r="A17" s="19" t="s">
        <v>12</v>
      </c>
      <c r="B17" s="62">
        <v>13</v>
      </c>
      <c r="C17" s="12">
        <v>13</v>
      </c>
      <c r="D17" s="65">
        <v>10.360000000000001</v>
      </c>
      <c r="E17" s="96">
        <v>668.10025109299295</v>
      </c>
      <c r="F17" s="24">
        <f t="shared" si="0"/>
        <v>51.392327007153305</v>
      </c>
      <c r="G17" s="68">
        <f t="shared" si="1"/>
        <v>64.488441225192361</v>
      </c>
      <c r="H17" s="107">
        <v>497.51094812542914</v>
      </c>
      <c r="I17" s="29">
        <f t="shared" si="2"/>
        <v>38.27007293272532</v>
      </c>
      <c r="J17" s="47">
        <f t="shared" si="3"/>
        <v>48.02229229009933</v>
      </c>
      <c r="K17" s="42">
        <f t="shared" si="4"/>
        <v>0.74466511172764183</v>
      </c>
    </row>
    <row r="18" spans="1:11" x14ac:dyDescent="0.25">
      <c r="A18" s="19" t="s">
        <v>13</v>
      </c>
      <c r="B18" s="62">
        <v>15</v>
      </c>
      <c r="C18" s="12">
        <v>15</v>
      </c>
      <c r="D18" s="65">
        <v>13.09</v>
      </c>
      <c r="E18" s="96">
        <v>414.23169014084505</v>
      </c>
      <c r="F18" s="24">
        <f t="shared" si="0"/>
        <v>27.615446009389668</v>
      </c>
      <c r="G18" s="68">
        <f t="shared" si="1"/>
        <v>31.644896114655847</v>
      </c>
      <c r="H18" s="107">
        <v>284.78169014084506</v>
      </c>
      <c r="I18" s="29">
        <f t="shared" si="2"/>
        <v>18.985446009389669</v>
      </c>
      <c r="J18" s="47">
        <f t="shared" si="3"/>
        <v>21.755667696015667</v>
      </c>
      <c r="K18" s="42">
        <f t="shared" si="4"/>
        <v>0.6874937309697744</v>
      </c>
    </row>
    <row r="19" spans="1:11" ht="15.75" thickBot="1" x14ac:dyDescent="0.3">
      <c r="A19" s="18" t="s">
        <v>14</v>
      </c>
      <c r="B19" s="63">
        <v>20</v>
      </c>
      <c r="C19" s="17">
        <v>15</v>
      </c>
      <c r="D19" s="66">
        <v>13.469999999999999</v>
      </c>
      <c r="E19" s="95">
        <v>219.875</v>
      </c>
      <c r="F19" s="25">
        <f t="shared" si="0"/>
        <v>10.99375</v>
      </c>
      <c r="G19" s="69">
        <f t="shared" si="1"/>
        <v>16.323311061618412</v>
      </c>
      <c r="H19" s="108">
        <v>122.875</v>
      </c>
      <c r="I19" s="30">
        <f t="shared" si="2"/>
        <v>6.1437499999999998</v>
      </c>
      <c r="J19" s="48">
        <f t="shared" si="3"/>
        <v>9.1221232368225689</v>
      </c>
      <c r="K19" s="43">
        <f t="shared" si="4"/>
        <v>0.55884025014212624</v>
      </c>
    </row>
    <row r="20" spans="1:11" s="11" customFormat="1" x14ac:dyDescent="0.25">
      <c r="A20" s="15" t="s">
        <v>15</v>
      </c>
      <c r="B20" s="57">
        <v>103</v>
      </c>
      <c r="C20" s="16">
        <v>98</v>
      </c>
      <c r="D20" s="64">
        <v>97.07</v>
      </c>
      <c r="E20" s="97">
        <v>3584.2564285714284</v>
      </c>
      <c r="F20" s="23">
        <f t="shared" si="0"/>
        <v>34.798606102635226</v>
      </c>
      <c r="G20" s="67">
        <f t="shared" si="1"/>
        <v>36.924450690959397</v>
      </c>
      <c r="H20" s="106">
        <v>1986.3928571428571</v>
      </c>
      <c r="I20" s="28">
        <f t="shared" si="2"/>
        <v>19.285367545076284</v>
      </c>
      <c r="J20" s="46">
        <f t="shared" si="3"/>
        <v>20.463509396753448</v>
      </c>
      <c r="K20" s="41">
        <f t="shared" si="4"/>
        <v>0.55419942649989773</v>
      </c>
    </row>
    <row r="21" spans="1:11" x14ac:dyDescent="0.25">
      <c r="A21" s="19" t="s">
        <v>16</v>
      </c>
      <c r="B21" s="62">
        <v>7</v>
      </c>
      <c r="C21" s="12">
        <v>6</v>
      </c>
      <c r="D21" s="65">
        <v>6.25</v>
      </c>
      <c r="E21" s="96">
        <v>222.5</v>
      </c>
      <c r="F21" s="24">
        <f t="shared" si="0"/>
        <v>31.785714285714285</v>
      </c>
      <c r="G21" s="68">
        <f t="shared" si="1"/>
        <v>35.6</v>
      </c>
      <c r="H21" s="107">
        <v>160</v>
      </c>
      <c r="I21" s="29">
        <f t="shared" si="2"/>
        <v>22.857142857142858</v>
      </c>
      <c r="J21" s="47">
        <f t="shared" si="3"/>
        <v>25.6</v>
      </c>
      <c r="K21" s="42">
        <f t="shared" si="4"/>
        <v>0.7191011235955056</v>
      </c>
    </row>
    <row r="22" spans="1:11" x14ac:dyDescent="0.25">
      <c r="A22" s="19" t="s">
        <v>17</v>
      </c>
      <c r="B22" s="62">
        <v>42</v>
      </c>
      <c r="C22" s="12">
        <v>40</v>
      </c>
      <c r="D22" s="65">
        <v>40.120000000000005</v>
      </c>
      <c r="E22" s="96">
        <v>1133.3385714285714</v>
      </c>
      <c r="F22" s="24">
        <f t="shared" si="0"/>
        <v>26.984251700680272</v>
      </c>
      <c r="G22" s="68">
        <f t="shared" si="1"/>
        <v>28.24871813132032</v>
      </c>
      <c r="H22" s="107">
        <v>501.625</v>
      </c>
      <c r="I22" s="29">
        <f t="shared" si="2"/>
        <v>11.943452380952381</v>
      </c>
      <c r="J22" s="47">
        <f t="shared" si="3"/>
        <v>12.503115653040876</v>
      </c>
      <c r="K22" s="42">
        <f t="shared" si="4"/>
        <v>0.44260824844927188</v>
      </c>
    </row>
    <row r="23" spans="1:11" x14ac:dyDescent="0.25">
      <c r="A23" s="19" t="s">
        <v>55</v>
      </c>
      <c r="B23" s="62">
        <v>26</v>
      </c>
      <c r="C23" s="12">
        <v>25</v>
      </c>
      <c r="D23" s="65">
        <v>24.97</v>
      </c>
      <c r="E23" s="96">
        <v>709.4178571428572</v>
      </c>
      <c r="F23" s="24">
        <f t="shared" si="0"/>
        <v>27.285302197802199</v>
      </c>
      <c r="G23" s="68">
        <f t="shared" si="1"/>
        <v>28.410807254419591</v>
      </c>
      <c r="H23" s="107">
        <v>285.64285714285717</v>
      </c>
      <c r="I23" s="29">
        <f t="shared" si="2"/>
        <v>10.986263736263737</v>
      </c>
      <c r="J23" s="47">
        <f t="shared" si="3"/>
        <v>11.43944161565307</v>
      </c>
      <c r="K23" s="42">
        <f t="shared" si="4"/>
        <v>0.40264401898941288</v>
      </c>
    </row>
    <row r="24" spans="1:11" ht="15.75" thickBot="1" x14ac:dyDescent="0.3">
      <c r="A24" s="18" t="s">
        <v>18</v>
      </c>
      <c r="B24" s="63">
        <v>28</v>
      </c>
      <c r="C24" s="17">
        <v>27</v>
      </c>
      <c r="D24" s="66">
        <v>25.73</v>
      </c>
      <c r="E24" s="95">
        <v>1519</v>
      </c>
      <c r="F24" s="25">
        <f t="shared" si="0"/>
        <v>54.25</v>
      </c>
      <c r="G24" s="69">
        <f t="shared" si="1"/>
        <v>59.036144578313255</v>
      </c>
      <c r="H24" s="108">
        <v>1039.125</v>
      </c>
      <c r="I24" s="30">
        <f t="shared" si="2"/>
        <v>37.111607142857146</v>
      </c>
      <c r="J24" s="48">
        <f t="shared" si="3"/>
        <v>40.385736494364558</v>
      </c>
      <c r="K24" s="43">
        <f t="shared" si="4"/>
        <v>0.68408492429229761</v>
      </c>
    </row>
    <row r="25" spans="1:11" s="11" customFormat="1" x14ac:dyDescent="0.25">
      <c r="A25" s="15" t="s">
        <v>19</v>
      </c>
      <c r="B25" s="57">
        <v>124</v>
      </c>
      <c r="C25" s="16">
        <v>118</v>
      </c>
      <c r="D25" s="64">
        <v>112.14999999999998</v>
      </c>
      <c r="E25" s="97">
        <v>3300.4732905982905</v>
      </c>
      <c r="F25" s="23">
        <f t="shared" si="0"/>
        <v>26.616720085470085</v>
      </c>
      <c r="G25" s="67">
        <f t="shared" si="1"/>
        <v>29.429097553261624</v>
      </c>
      <c r="H25" s="106">
        <v>1933.0288461538462</v>
      </c>
      <c r="I25" s="28">
        <f t="shared" si="2"/>
        <v>15.588942307692308</v>
      </c>
      <c r="J25" s="46">
        <f t="shared" si="3"/>
        <v>17.236102061113211</v>
      </c>
      <c r="K25" s="41">
        <f t="shared" si="4"/>
        <v>0.58568231764221856</v>
      </c>
    </row>
    <row r="26" spans="1:11" x14ac:dyDescent="0.25">
      <c r="A26" s="19" t="s">
        <v>44</v>
      </c>
      <c r="B26" s="62">
        <v>72</v>
      </c>
      <c r="C26" s="12">
        <v>68</v>
      </c>
      <c r="D26" s="65">
        <v>65.710000000000008</v>
      </c>
      <c r="E26" s="96">
        <v>1810.117857142857</v>
      </c>
      <c r="F26" s="24">
        <f t="shared" si="0"/>
        <v>25.140525793650792</v>
      </c>
      <c r="G26" s="68">
        <f t="shared" si="1"/>
        <v>27.547068287062196</v>
      </c>
      <c r="H26" s="107">
        <v>1022.1428571428571</v>
      </c>
      <c r="I26" s="29">
        <f t="shared" si="2"/>
        <v>14.196428571428571</v>
      </c>
      <c r="J26" s="47">
        <f t="shared" si="3"/>
        <v>15.555362306237361</v>
      </c>
      <c r="K26" s="42">
        <f t="shared" si="4"/>
        <v>0.56468304155412141</v>
      </c>
    </row>
    <row r="27" spans="1:11" x14ac:dyDescent="0.25">
      <c r="A27" s="19" t="s">
        <v>19</v>
      </c>
      <c r="B27" s="62">
        <v>4</v>
      </c>
      <c r="C27" s="12">
        <v>4</v>
      </c>
      <c r="D27" s="65">
        <v>4</v>
      </c>
      <c r="E27" s="96">
        <v>176.25</v>
      </c>
      <c r="F27" s="24">
        <f t="shared" si="0"/>
        <v>44.0625</v>
      </c>
      <c r="G27" s="68">
        <f t="shared" si="1"/>
        <v>44.0625</v>
      </c>
      <c r="H27" s="107">
        <v>146.5</v>
      </c>
      <c r="I27" s="29">
        <f t="shared" si="2"/>
        <v>36.625</v>
      </c>
      <c r="J27" s="47">
        <f t="shared" si="3"/>
        <v>36.625</v>
      </c>
      <c r="K27" s="42">
        <f t="shared" si="4"/>
        <v>0.83120567375886523</v>
      </c>
    </row>
    <row r="28" spans="1:11" x14ac:dyDescent="0.25">
      <c r="A28" s="19" t="s">
        <v>45</v>
      </c>
      <c r="B28" s="62">
        <v>24</v>
      </c>
      <c r="C28" s="12">
        <v>23</v>
      </c>
      <c r="D28" s="65">
        <v>20.029999999999998</v>
      </c>
      <c r="E28" s="96">
        <v>827.875</v>
      </c>
      <c r="F28" s="24">
        <f t="shared" si="0"/>
        <v>34.494791666666664</v>
      </c>
      <c r="G28" s="68">
        <f t="shared" si="1"/>
        <v>41.331752371442839</v>
      </c>
      <c r="H28" s="107">
        <v>511.875</v>
      </c>
      <c r="I28" s="29">
        <f t="shared" si="2"/>
        <v>21.328125</v>
      </c>
      <c r="J28" s="47">
        <f t="shared" si="3"/>
        <v>25.555416874687971</v>
      </c>
      <c r="K28" s="42">
        <f t="shared" si="4"/>
        <v>0.61829986410991999</v>
      </c>
    </row>
    <row r="29" spans="1:11" ht="15.75" thickBot="1" x14ac:dyDescent="0.3">
      <c r="A29" s="18" t="s">
        <v>46</v>
      </c>
      <c r="B29" s="63">
        <v>24</v>
      </c>
      <c r="C29" s="17">
        <v>23</v>
      </c>
      <c r="D29" s="66">
        <v>22.41</v>
      </c>
      <c r="E29" s="95">
        <v>486.23043345543346</v>
      </c>
      <c r="F29" s="25">
        <f t="shared" si="0"/>
        <v>20.259601393976393</v>
      </c>
      <c r="G29" s="69">
        <f t="shared" si="1"/>
        <v>21.697029605329472</v>
      </c>
      <c r="H29" s="108">
        <v>252.51098901098902</v>
      </c>
      <c r="I29" s="30">
        <f t="shared" si="2"/>
        <v>10.52129120879121</v>
      </c>
      <c r="J29" s="48">
        <f t="shared" si="3"/>
        <v>11.26778174970946</v>
      </c>
      <c r="K29" s="43">
        <f t="shared" si="4"/>
        <v>0.51932370258377392</v>
      </c>
    </row>
    <row r="30" spans="1:11" s="11" customFormat="1" x14ac:dyDescent="0.25">
      <c r="A30" s="15" t="s">
        <v>26</v>
      </c>
      <c r="B30" s="57">
        <v>143</v>
      </c>
      <c r="C30" s="16">
        <v>131</v>
      </c>
      <c r="D30" s="64">
        <v>133.31</v>
      </c>
      <c r="E30" s="97">
        <v>5204.0259024202205</v>
      </c>
      <c r="F30" s="23">
        <f t="shared" si="0"/>
        <v>36.391789527414133</v>
      </c>
      <c r="G30" s="67">
        <f t="shared" si="1"/>
        <v>39.037025747657495</v>
      </c>
      <c r="H30" s="106">
        <v>3961.7889042876377</v>
      </c>
      <c r="I30" s="28">
        <f t="shared" si="2"/>
        <v>27.704817512500963</v>
      </c>
      <c r="J30" s="46">
        <f t="shared" si="3"/>
        <v>29.718617540226823</v>
      </c>
      <c r="K30" s="41">
        <f t="shared" si="4"/>
        <v>0.76129307935326385</v>
      </c>
    </row>
    <row r="31" spans="1:11" x14ac:dyDescent="0.25">
      <c r="A31" s="19" t="s">
        <v>27</v>
      </c>
      <c r="B31" s="62">
        <v>27</v>
      </c>
      <c r="C31" s="12">
        <v>24</v>
      </c>
      <c r="D31" s="65">
        <v>25.7</v>
      </c>
      <c r="E31" s="96">
        <v>820.12425685425694</v>
      </c>
      <c r="F31" s="24">
        <f t="shared" si="0"/>
        <v>30.374972476083592</v>
      </c>
      <c r="G31" s="68">
        <f t="shared" si="1"/>
        <v>31.911449683045017</v>
      </c>
      <c r="H31" s="107">
        <v>654.08378066378066</v>
      </c>
      <c r="I31" s="29">
        <f t="shared" si="2"/>
        <v>24.225325209769654</v>
      </c>
      <c r="J31" s="47">
        <f t="shared" si="3"/>
        <v>25.450730765127652</v>
      </c>
      <c r="K31" s="42">
        <f t="shared" si="4"/>
        <v>0.79754229337471838</v>
      </c>
    </row>
    <row r="32" spans="1:11" x14ac:dyDescent="0.25">
      <c r="A32" s="19" t="s">
        <v>28</v>
      </c>
      <c r="B32" s="62">
        <v>13</v>
      </c>
      <c r="C32" s="12">
        <v>12</v>
      </c>
      <c r="D32" s="65">
        <v>13</v>
      </c>
      <c r="E32" s="96">
        <v>688.856984126984</v>
      </c>
      <c r="F32" s="24">
        <f t="shared" si="0"/>
        <v>52.98899877899877</v>
      </c>
      <c r="G32" s="68">
        <f t="shared" si="1"/>
        <v>52.98899877899877</v>
      </c>
      <c r="H32" s="107">
        <v>556.41412698412694</v>
      </c>
      <c r="I32" s="29">
        <f t="shared" si="2"/>
        <v>42.801086691086688</v>
      </c>
      <c r="J32" s="47">
        <f t="shared" si="3"/>
        <v>42.801086691086688</v>
      </c>
      <c r="K32" s="42">
        <f t="shared" si="4"/>
        <v>0.80773533520792096</v>
      </c>
    </row>
    <row r="33" spans="1:11" x14ac:dyDescent="0.25">
      <c r="A33" s="19" t="s">
        <v>29</v>
      </c>
      <c r="B33" s="62">
        <v>35</v>
      </c>
      <c r="C33" s="12">
        <v>34</v>
      </c>
      <c r="D33" s="65">
        <v>31.98</v>
      </c>
      <c r="E33" s="96">
        <v>1299.2095863288853</v>
      </c>
      <c r="F33" s="24">
        <f t="shared" si="0"/>
        <v>37.120273895111005</v>
      </c>
      <c r="G33" s="68">
        <f t="shared" si="1"/>
        <v>40.625690629421051</v>
      </c>
      <c r="H33" s="107">
        <v>941.92854057725151</v>
      </c>
      <c r="I33" s="29">
        <f t="shared" si="2"/>
        <v>26.912244016492899</v>
      </c>
      <c r="J33" s="47">
        <f t="shared" si="3"/>
        <v>29.453675440189226</v>
      </c>
      <c r="K33" s="42">
        <f t="shared" si="4"/>
        <v>0.72500122419725532</v>
      </c>
    </row>
    <row r="34" spans="1:11" x14ac:dyDescent="0.25">
      <c r="A34" s="19" t="s">
        <v>30</v>
      </c>
      <c r="B34" s="62">
        <v>10</v>
      </c>
      <c r="C34" s="12">
        <v>9</v>
      </c>
      <c r="D34" s="65">
        <v>9.1999999999999993</v>
      </c>
      <c r="E34" s="96">
        <v>297.66666666666663</v>
      </c>
      <c r="F34" s="24">
        <f t="shared" si="0"/>
        <v>29.766666666666662</v>
      </c>
      <c r="G34" s="68">
        <f t="shared" si="1"/>
        <v>32.355072463768117</v>
      </c>
      <c r="H34" s="107">
        <v>261.91666666666669</v>
      </c>
      <c r="I34" s="29">
        <f t="shared" si="2"/>
        <v>26.19166666666667</v>
      </c>
      <c r="J34" s="47">
        <f t="shared" si="3"/>
        <v>28.46920289855073</v>
      </c>
      <c r="K34" s="42">
        <f t="shared" si="4"/>
        <v>0.8798992161254201</v>
      </c>
    </row>
    <row r="35" spans="1:11" x14ac:dyDescent="0.25">
      <c r="A35" s="19" t="s">
        <v>31</v>
      </c>
      <c r="B35" s="62">
        <v>41</v>
      </c>
      <c r="C35" s="12">
        <v>37</v>
      </c>
      <c r="D35" s="65">
        <v>38.49</v>
      </c>
      <c r="E35" s="96">
        <v>1331.5529322529544</v>
      </c>
      <c r="F35" s="24">
        <f t="shared" si="0"/>
        <v>32.476900786657424</v>
      </c>
      <c r="G35" s="68">
        <f t="shared" si="1"/>
        <v>34.594776104259658</v>
      </c>
      <c r="H35" s="107">
        <v>1034.4279322529544</v>
      </c>
      <c r="I35" s="29">
        <f t="shared" si="2"/>
        <v>25.22994956714523</v>
      </c>
      <c r="J35" s="47">
        <f t="shared" si="3"/>
        <v>26.875238562040902</v>
      </c>
      <c r="K35" s="42">
        <f t="shared" si="4"/>
        <v>0.77685828869208229</v>
      </c>
    </row>
    <row r="36" spans="1:11" x14ac:dyDescent="0.25">
      <c r="A36" s="19" t="s">
        <v>33</v>
      </c>
      <c r="B36" s="62">
        <v>14</v>
      </c>
      <c r="C36" s="12">
        <v>12</v>
      </c>
      <c r="D36" s="65">
        <v>11.94</v>
      </c>
      <c r="E36" s="96">
        <v>619.55595238095236</v>
      </c>
      <c r="F36" s="24">
        <f t="shared" si="0"/>
        <v>44.253996598639453</v>
      </c>
      <c r="G36" s="68">
        <f t="shared" si="1"/>
        <v>51.889108239610749</v>
      </c>
      <c r="H36" s="107">
        <v>386.95833333333331</v>
      </c>
      <c r="I36" s="29">
        <f t="shared" si="2"/>
        <v>27.639880952380953</v>
      </c>
      <c r="J36" s="47">
        <f t="shared" si="3"/>
        <v>32.408570630932438</v>
      </c>
      <c r="K36" s="42">
        <f t="shared" si="4"/>
        <v>0.62457366739235276</v>
      </c>
    </row>
    <row r="37" spans="1:11" ht="15.75" thickBot="1" x14ac:dyDescent="0.3">
      <c r="A37" s="22" t="s">
        <v>32</v>
      </c>
      <c r="B37" s="63">
        <v>3</v>
      </c>
      <c r="C37" s="17">
        <v>3</v>
      </c>
      <c r="D37" s="66">
        <v>3</v>
      </c>
      <c r="E37" s="95">
        <v>147.05952380952382</v>
      </c>
      <c r="F37" s="25">
        <f t="shared" si="0"/>
        <v>49.019841269841272</v>
      </c>
      <c r="G37" s="69">
        <f t="shared" si="1"/>
        <v>49.019841269841272</v>
      </c>
      <c r="H37" s="108">
        <v>126.0595238095238</v>
      </c>
      <c r="I37" s="30">
        <f t="shared" si="2"/>
        <v>42.019841269841265</v>
      </c>
      <c r="J37" s="48">
        <f t="shared" si="3"/>
        <v>42.019841269841265</v>
      </c>
      <c r="K37" s="43">
        <f t="shared" si="4"/>
        <v>0.85720067999676175</v>
      </c>
    </row>
    <row r="38" spans="1:11" s="11" customFormat="1" ht="15.75" thickBot="1" x14ac:dyDescent="0.3">
      <c r="A38" s="76"/>
      <c r="B38" s="10"/>
      <c r="C38" s="9"/>
      <c r="D38" s="7"/>
      <c r="E38" s="100"/>
      <c r="F38" s="7"/>
      <c r="G38" s="7"/>
      <c r="H38" s="100"/>
      <c r="I38" s="7"/>
      <c r="J38" s="7"/>
      <c r="K38" s="77"/>
    </row>
    <row r="39" spans="1:11" s="11" customFormat="1" ht="16.5" thickBot="1" x14ac:dyDescent="0.3">
      <c r="A39" s="37" t="s">
        <v>52</v>
      </c>
      <c r="B39" s="70">
        <f>SUM(B5+B12+B20+B25+B30)</f>
        <v>710</v>
      </c>
      <c r="C39" s="70">
        <f t="shared" ref="C39:H39" si="5">SUM(C5+C12+C20+C25+C30)</f>
        <v>644</v>
      </c>
      <c r="D39" s="70">
        <f t="shared" si="5"/>
        <v>600.6</v>
      </c>
      <c r="E39" s="103">
        <f t="shared" si="5"/>
        <v>22268.796624147002</v>
      </c>
      <c r="F39" s="26">
        <f t="shared" si="0"/>
        <v>31.364502287530989</v>
      </c>
      <c r="G39" s="71">
        <f t="shared" si="1"/>
        <v>37.077583456788211</v>
      </c>
      <c r="H39" s="101">
        <f t="shared" si="5"/>
        <v>15086.570623253898</v>
      </c>
      <c r="I39" s="31">
        <f t="shared" si="2"/>
        <v>21.248691018667461</v>
      </c>
      <c r="J39" s="72">
        <f t="shared" si="3"/>
        <v>25.119165206882947</v>
      </c>
      <c r="K39" s="75">
        <f t="shared" si="4"/>
        <v>0.67747579170465311</v>
      </c>
    </row>
    <row r="40" spans="1:11" s="11" customFormat="1" ht="15.75" thickBot="1" x14ac:dyDescent="0.3">
      <c r="A40" s="76"/>
      <c r="B40" s="10"/>
      <c r="C40" s="9"/>
      <c r="D40" s="7"/>
      <c r="E40" s="100"/>
      <c r="F40" s="7"/>
      <c r="G40" s="7"/>
      <c r="H40" s="100"/>
      <c r="I40" s="7"/>
      <c r="J40" s="7"/>
      <c r="K40" s="77"/>
    </row>
    <row r="41" spans="1:11" s="11" customFormat="1" ht="19.5" thickBot="1" x14ac:dyDescent="0.35">
      <c r="A41" s="14" t="s">
        <v>51</v>
      </c>
      <c r="B41" s="13"/>
      <c r="C41" s="58"/>
      <c r="D41" s="8"/>
      <c r="E41" s="105"/>
      <c r="F41" s="59"/>
      <c r="G41" s="55"/>
      <c r="H41" s="92"/>
      <c r="I41" s="59"/>
      <c r="J41" s="59"/>
      <c r="K41" s="60"/>
    </row>
    <row r="42" spans="1:11" s="11" customFormat="1" x14ac:dyDescent="0.25">
      <c r="A42" s="27" t="s">
        <v>20</v>
      </c>
      <c r="B42" s="62">
        <v>33</v>
      </c>
      <c r="C42" s="12">
        <v>30</v>
      </c>
      <c r="D42" s="20">
        <v>30.119999999999997</v>
      </c>
      <c r="E42" s="104">
        <v>992.32297265694388</v>
      </c>
      <c r="F42" s="24">
        <f t="shared" ref="F42:F51" si="6">SUM(E42/B42)</f>
        <v>30.070393110816482</v>
      </c>
      <c r="G42" s="53">
        <f t="shared" ref="G42:G51" si="7">SUM(E42/D42)</f>
        <v>32.945649822607699</v>
      </c>
      <c r="H42" s="109">
        <v>763.9539250378964</v>
      </c>
      <c r="I42" s="49">
        <f t="shared" si="2"/>
        <v>23.150118940542313</v>
      </c>
      <c r="J42" s="50">
        <f t="shared" si="3"/>
        <v>25.363676130076243</v>
      </c>
      <c r="K42" s="42">
        <f t="shared" si="4"/>
        <v>0.76986419350184998</v>
      </c>
    </row>
    <row r="43" spans="1:11" x14ac:dyDescent="0.25">
      <c r="A43" s="19" t="s">
        <v>21</v>
      </c>
      <c r="B43" s="62">
        <v>14</v>
      </c>
      <c r="C43" s="12">
        <v>12</v>
      </c>
      <c r="D43" s="20">
        <v>12.23</v>
      </c>
      <c r="E43" s="104">
        <v>296.91646472043595</v>
      </c>
      <c r="F43" s="24">
        <f t="shared" si="6"/>
        <v>21.208318908602568</v>
      </c>
      <c r="G43" s="53">
        <f t="shared" si="7"/>
        <v>24.277715839773993</v>
      </c>
      <c r="H43" s="107">
        <v>220.41646472043593</v>
      </c>
      <c r="I43" s="29">
        <f t="shared" si="2"/>
        <v>15.744033194316852</v>
      </c>
      <c r="J43" s="47">
        <f t="shared" si="3"/>
        <v>18.022605455473091</v>
      </c>
      <c r="K43" s="42">
        <f t="shared" si="4"/>
        <v>0.7423517753654072</v>
      </c>
    </row>
    <row r="44" spans="1:11" x14ac:dyDescent="0.25">
      <c r="A44" s="19" t="s">
        <v>22</v>
      </c>
      <c r="B44" s="62">
        <v>19</v>
      </c>
      <c r="C44" s="12">
        <v>18</v>
      </c>
      <c r="D44" s="20">
        <v>17.89</v>
      </c>
      <c r="E44" s="104">
        <v>695.40650793650786</v>
      </c>
      <c r="F44" s="24">
        <f t="shared" si="6"/>
        <v>36.600342522974096</v>
      </c>
      <c r="G44" s="53">
        <f t="shared" si="7"/>
        <v>38.871241360341408</v>
      </c>
      <c r="H44" s="107">
        <v>543.53746031746027</v>
      </c>
      <c r="I44" s="29">
        <f t="shared" si="2"/>
        <v>28.607234753550539</v>
      </c>
      <c r="J44" s="47">
        <f t="shared" si="3"/>
        <v>30.382194539824496</v>
      </c>
      <c r="K44" s="42">
        <f t="shared" si="4"/>
        <v>0.78161112114165954</v>
      </c>
    </row>
    <row r="45" spans="1:11" s="11" customFormat="1" x14ac:dyDescent="0.25">
      <c r="A45" s="27" t="s">
        <v>23</v>
      </c>
      <c r="B45" s="62">
        <v>16</v>
      </c>
      <c r="C45" s="12">
        <v>16</v>
      </c>
      <c r="D45" s="20">
        <v>15.49</v>
      </c>
      <c r="E45" s="104">
        <v>432.08333333333337</v>
      </c>
      <c r="F45" s="24">
        <f t="shared" si="6"/>
        <v>27.005208333333336</v>
      </c>
      <c r="G45" s="53">
        <f t="shared" si="7"/>
        <v>27.894340434689049</v>
      </c>
      <c r="H45" s="107">
        <v>245</v>
      </c>
      <c r="I45" s="29">
        <f t="shared" si="2"/>
        <v>15.3125</v>
      </c>
      <c r="J45" s="47">
        <f t="shared" si="3"/>
        <v>15.816655907036798</v>
      </c>
      <c r="K45" s="42">
        <f t="shared" si="4"/>
        <v>0.56702025072324003</v>
      </c>
    </row>
    <row r="46" spans="1:11" s="11" customFormat="1" x14ac:dyDescent="0.25">
      <c r="A46" s="27" t="s">
        <v>24</v>
      </c>
      <c r="B46" s="62">
        <v>10</v>
      </c>
      <c r="C46" s="12">
        <v>10</v>
      </c>
      <c r="D46" s="20">
        <v>10</v>
      </c>
      <c r="E46" s="104">
        <v>234.17500000000001</v>
      </c>
      <c r="F46" s="24">
        <f t="shared" si="6"/>
        <v>23.4175</v>
      </c>
      <c r="G46" s="53">
        <f t="shared" si="7"/>
        <v>23.4175</v>
      </c>
      <c r="H46" s="107">
        <v>120</v>
      </c>
      <c r="I46" s="29">
        <f t="shared" si="2"/>
        <v>12</v>
      </c>
      <c r="J46" s="47">
        <f t="shared" si="3"/>
        <v>12</v>
      </c>
      <c r="K46" s="42">
        <f t="shared" si="4"/>
        <v>0.51243727981210629</v>
      </c>
    </row>
    <row r="47" spans="1:11" s="11" customFormat="1" x14ac:dyDescent="0.25">
      <c r="A47" s="27" t="s">
        <v>25</v>
      </c>
      <c r="B47" s="62">
        <v>5</v>
      </c>
      <c r="C47" s="12">
        <v>5</v>
      </c>
      <c r="D47" s="20">
        <v>5</v>
      </c>
      <c r="E47" s="104">
        <v>177.62606837606839</v>
      </c>
      <c r="F47" s="24">
        <f t="shared" si="6"/>
        <v>35.525213675213678</v>
      </c>
      <c r="G47" s="53">
        <f t="shared" si="7"/>
        <v>35.525213675213678</v>
      </c>
      <c r="H47" s="107">
        <v>154.62606837606839</v>
      </c>
      <c r="I47" s="29">
        <f t="shared" si="2"/>
        <v>30.925213675213676</v>
      </c>
      <c r="J47" s="47">
        <f t="shared" si="3"/>
        <v>30.925213675213676</v>
      </c>
      <c r="K47" s="42">
        <f t="shared" si="4"/>
        <v>0.87051450155781973</v>
      </c>
    </row>
    <row r="48" spans="1:11" s="11" customFormat="1" x14ac:dyDescent="0.25">
      <c r="A48" s="27" t="s">
        <v>50</v>
      </c>
      <c r="B48" s="62">
        <v>1</v>
      </c>
      <c r="C48" s="12">
        <v>1</v>
      </c>
      <c r="D48" s="20">
        <v>1</v>
      </c>
      <c r="E48" s="104">
        <v>90</v>
      </c>
      <c r="F48" s="24">
        <f t="shared" si="6"/>
        <v>90</v>
      </c>
      <c r="G48" s="53">
        <f t="shared" si="7"/>
        <v>90</v>
      </c>
      <c r="H48" s="107">
        <v>70</v>
      </c>
      <c r="I48" s="29">
        <f t="shared" si="2"/>
        <v>70</v>
      </c>
      <c r="J48" s="47">
        <f t="shared" si="3"/>
        <v>70</v>
      </c>
      <c r="K48" s="42">
        <f t="shared" si="4"/>
        <v>0.77777777777777779</v>
      </c>
    </row>
    <row r="49" spans="1:11" ht="16.5" thickBot="1" x14ac:dyDescent="0.3">
      <c r="A49" s="78" t="s">
        <v>54</v>
      </c>
      <c r="B49" s="61">
        <f>SUM(B42+B45+B46+B47+B48)</f>
        <v>65</v>
      </c>
      <c r="C49" s="61">
        <f t="shared" ref="C49:E49" si="8">SUM(C42+C45+C46+C47+C48)</f>
        <v>62</v>
      </c>
      <c r="D49" s="61">
        <f t="shared" si="8"/>
        <v>61.61</v>
      </c>
      <c r="E49" s="94">
        <f t="shared" si="8"/>
        <v>1926.2073743663457</v>
      </c>
      <c r="F49" s="74">
        <f t="shared" si="6"/>
        <v>29.633959605636086</v>
      </c>
      <c r="G49" s="73">
        <f t="shared" si="7"/>
        <v>31.264524823345976</v>
      </c>
      <c r="H49" s="110">
        <f t="shared" ref="H49" si="9">SUM(H42+H45+H46+H47+H48)</f>
        <v>1353.5799934139648</v>
      </c>
      <c r="I49" s="32">
        <f t="shared" si="2"/>
        <v>20.824307590984073</v>
      </c>
      <c r="J49" s="51">
        <f t="shared" si="3"/>
        <v>21.970134611491069</v>
      </c>
      <c r="K49" s="79">
        <f t="shared" si="4"/>
        <v>0.70271768835857817</v>
      </c>
    </row>
    <row r="50" spans="1:11" x14ac:dyDescent="0.25">
      <c r="A50" s="80"/>
      <c r="B50" s="81"/>
      <c r="C50" s="81"/>
      <c r="D50" s="82"/>
      <c r="E50" s="99"/>
      <c r="F50" s="7"/>
      <c r="G50" s="82"/>
      <c r="H50" s="99"/>
      <c r="I50" s="7"/>
      <c r="J50" s="7"/>
      <c r="K50" s="77"/>
    </row>
    <row r="51" spans="1:11" ht="19.5" thickBot="1" x14ac:dyDescent="0.35">
      <c r="A51" s="83" t="s">
        <v>49</v>
      </c>
      <c r="B51" s="84">
        <v>775</v>
      </c>
      <c r="C51" s="85">
        <f>SUM(C39+C49)</f>
        <v>706</v>
      </c>
      <c r="D51" s="86">
        <v>662.21000000000049</v>
      </c>
      <c r="E51" s="93">
        <v>24195.003998513319</v>
      </c>
      <c r="F51" s="87">
        <f t="shared" si="6"/>
        <v>31.219359998081703</v>
      </c>
      <c r="G51" s="88">
        <f t="shared" si="7"/>
        <v>36.536754199594242</v>
      </c>
      <c r="H51" s="98">
        <v>16440.15061666787</v>
      </c>
      <c r="I51" s="89">
        <f t="shared" si="2"/>
        <v>21.213097569894025</v>
      </c>
      <c r="J51" s="90">
        <f t="shared" si="3"/>
        <v>24.82618899845647</v>
      </c>
      <c r="K51" s="91">
        <f t="shared" si="4"/>
        <v>0.67948534406847161</v>
      </c>
    </row>
    <row r="52" spans="1:11" x14ac:dyDescent="0.25">
      <c r="F52" s="54"/>
      <c r="G52" s="54"/>
    </row>
    <row r="53" spans="1:11" x14ac:dyDescent="0.25">
      <c r="F53" s="54"/>
      <c r="G53" s="54"/>
    </row>
    <row r="55" spans="1:11" x14ac:dyDescent="0.25">
      <c r="A55" s="102" t="s">
        <v>56</v>
      </c>
    </row>
  </sheetData>
  <mergeCells count="2"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Háskóli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sverrirg</dc:creator>
  <cp:lastModifiedBy>sverrirg</cp:lastModifiedBy>
  <dcterms:created xsi:type="dcterms:W3CDTF">2017-09-20T09:31:43Z</dcterms:created>
  <dcterms:modified xsi:type="dcterms:W3CDTF">2017-09-20T15:00:55Z</dcterms:modified>
</cp:coreProperties>
</file>