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verrirg_hi_is/Documents/Sverrir/Heimasíða/"/>
    </mc:Choice>
  </mc:AlternateContent>
  <xr:revisionPtr revIDLastSave="26" documentId="11_5BAB4058F77A8A1860FAD0EB5BAC078207468183" xr6:coauthVersionLast="47" xr6:coauthVersionMax="47" xr10:uidLastSave="{7815077C-6F47-4A8A-B7A2-C7F76BDE4ED5}"/>
  <bookViews>
    <workbookView xWindow="-26685" yWindow="885" windowWidth="25380" windowHeight="1350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2" l="1"/>
  <c r="I34" i="2"/>
  <c r="I44" i="2"/>
  <c r="J44" i="2"/>
  <c r="D44" i="2"/>
  <c r="C44" i="2"/>
  <c r="B44" i="2"/>
  <c r="J48" i="2"/>
  <c r="I48" i="2"/>
  <c r="K48" i="2"/>
  <c r="G48" i="2"/>
  <c r="F48" i="2"/>
  <c r="F43" i="2"/>
  <c r="G43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7" i="2"/>
  <c r="G38" i="2"/>
  <c r="G39" i="2"/>
  <c r="G40" i="2"/>
  <c r="G41" i="2"/>
  <c r="G42" i="2"/>
  <c r="G4" i="2"/>
  <c r="F38" i="2"/>
  <c r="F39" i="2"/>
  <c r="F40" i="2"/>
  <c r="F41" i="2"/>
  <c r="F42" i="2"/>
  <c r="F3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4" i="2"/>
  <c r="C25" i="2" l="1"/>
</calcChain>
</file>

<file path=xl/sharedStrings.xml><?xml version="1.0" encoding="utf-8"?>
<sst xmlns="http://schemas.openxmlformats.org/spreadsheetml/2006/main" count="67" uniqueCount="61">
  <si>
    <t>svid</t>
  </si>
  <si>
    <t>Félagsvísindasvið</t>
  </si>
  <si>
    <t>Heilbrigðisvísindasvið</t>
  </si>
  <si>
    <t>Hugvísindasvið</t>
  </si>
  <si>
    <t>Menntavísindasvið</t>
  </si>
  <si>
    <t>Verkfræði- og náttúruvísindasvið</t>
  </si>
  <si>
    <t>stig</t>
  </si>
  <si>
    <t>fjöldi</t>
  </si>
  <si>
    <t>starfsígildi</t>
  </si>
  <si>
    <t>Stig/fj</t>
  </si>
  <si>
    <t>Stig/ígildi</t>
  </si>
  <si>
    <t>Alls</t>
  </si>
  <si>
    <t>Félags- og mannvísindadeild</t>
  </si>
  <si>
    <t>Félagsráðgjafardeild</t>
  </si>
  <si>
    <t>Hagfræðideild</t>
  </si>
  <si>
    <t>Lagadeild</t>
  </si>
  <si>
    <t>Stjórnmálafræðideild</t>
  </si>
  <si>
    <t>Viðskiptafræðideild</t>
  </si>
  <si>
    <t>Hjúkrunarfræðideild</t>
  </si>
  <si>
    <t>Lyfjafræðideild</t>
  </si>
  <si>
    <t>Lýðheilsa</t>
  </si>
  <si>
    <t>Læknadeild</t>
  </si>
  <si>
    <t>Matvæla- og næringarfræðideild</t>
  </si>
  <si>
    <t>Sálfræðideild</t>
  </si>
  <si>
    <t>Tannlæknadeild</t>
  </si>
  <si>
    <t>Guðfræði- og trúarbragðafræðideild</t>
  </si>
  <si>
    <t>Íslensku- og menningardeild</t>
  </si>
  <si>
    <t>Sagnfræði- og heimspekideild</t>
  </si>
  <si>
    <t>Raunvísindastofnun</t>
  </si>
  <si>
    <t>Eðlis- efna og stærðfræðistofa</t>
  </si>
  <si>
    <t>Jarðvísindastofnun</t>
  </si>
  <si>
    <t>Stofnun Árna Magnússonar í íslenskum fræðum</t>
  </si>
  <si>
    <t>Stofnun rannsóknasetra</t>
  </si>
  <si>
    <t>Tilraunastöð HÍ í meinafræði að Keldum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</si>
  <si>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</si>
  <si>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</si>
  <si>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</si>
  <si>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</si>
  <si>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</si>
  <si>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auðlindafræði</t>
  </si>
  <si>
    <t>Umhverfis- og byggingarverkfræðideild</t>
  </si>
  <si>
    <t>DEILDIR SAMTALS:</t>
  </si>
  <si>
    <t>STOFNANIR:</t>
  </si>
  <si>
    <t>* Erlendir sendilektorar sem ekki hafa rannsóknaskyldu eru taldir með starfsmönnum deildarinnar.</t>
  </si>
  <si>
    <t>*Deild erlendra tungumál, bókmennta- og málvísinda</t>
  </si>
  <si>
    <t>Rannóknastig Háskóla Íslands árið 2015</t>
  </si>
  <si>
    <t>Svið/Deild/Stofnun:</t>
  </si>
  <si>
    <t>Fj. Starfsígilda</t>
  </si>
  <si>
    <t>Fj. Rannsóknastiga 2015</t>
  </si>
  <si>
    <t>Aflstig 2015</t>
  </si>
  <si>
    <t>Fj sem skilar</t>
  </si>
  <si>
    <t>Meðaltal rannsóknastiga/ fj. starfsmanna</t>
  </si>
  <si>
    <t>Meðaltal rannsóknastiga/starfshlutfall</t>
  </si>
  <si>
    <t>Meðaltal aflstiga/fj. starfsmanna</t>
  </si>
  <si>
    <t>Meðaltal aflstiga/starfshlutfall</t>
  </si>
  <si>
    <t>Fj. starfsmanna</t>
  </si>
  <si>
    <t>STOFNANIR SAMTALS:</t>
  </si>
  <si>
    <t>Hlutfall aflstiga af rannsóknastigum</t>
  </si>
  <si>
    <t>Aðrir</t>
  </si>
  <si>
    <t>Rannsóknastig 2015</t>
  </si>
  <si>
    <t>Samtals Háskóli Íslands: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</si>
</sst>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11" fillId="0" borderId="1" xfId="0" applyFont="1" applyBorder="1"/>
    <xf numFmtId="0" fontId="4" fillId="0" borderId="21" xfId="2" applyFont="1" applyBorder="1"/>
    <xf numFmtId="164" fontId="11" fillId="0" borderId="1" xfId="0" applyNumberFormat="1" applyFont="1" applyBorder="1"/>
    <xf numFmtId="0" fontId="13" fillId="0" borderId="1" xfId="0" applyFont="1" applyBorder="1"/>
    <xf numFmtId="0" fontId="14" fillId="0" borderId="26" xfId="2" applyFont="1" applyBorder="1"/>
    <xf numFmtId="9" fontId="1" fillId="0" borderId="27" xfId="1" applyFont="1" applyBorder="1"/>
    <xf numFmtId="164" fontId="10" fillId="0" borderId="9" xfId="0" applyNumberFormat="1" applyFont="1" applyBorder="1"/>
    <xf numFmtId="3" fontId="10" fillId="0" borderId="10" xfId="0" applyNumberFormat="1" applyFont="1" applyBorder="1"/>
    <xf numFmtId="0" fontId="7" fillId="0" borderId="25" xfId="2" applyFont="1" applyBorder="1"/>
    <xf numFmtId="0" fontId="10" fillId="0" borderId="14" xfId="0" applyFont="1" applyBorder="1"/>
    <xf numFmtId="164" fontId="10" fillId="0" borderId="14" xfId="0" applyNumberFormat="1" applyFont="1" applyBorder="1"/>
    <xf numFmtId="0" fontId="2" fillId="0" borderId="24" xfId="0" applyFont="1" applyBorder="1"/>
    <xf numFmtId="164" fontId="2" fillId="0" borderId="24" xfId="0" applyNumberFormat="1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4" xfId="0" applyNumberFormat="1" applyFont="1" applyBorder="1"/>
    <xf numFmtId="0" fontId="2" fillId="0" borderId="4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13" fillId="0" borderId="10" xfId="0" applyNumberFormat="1" applyFont="1" applyBorder="1"/>
    <xf numFmtId="0" fontId="13" fillId="0" borderId="10" xfId="0" applyFont="1" applyBorder="1"/>
    <xf numFmtId="0" fontId="13" fillId="0" borderId="9" xfId="0" applyFont="1" applyBorder="1" applyAlignment="1">
      <alignment horizontal="left" indent="1"/>
    </xf>
    <xf numFmtId="0" fontId="13" fillId="0" borderId="7" xfId="0" applyFont="1" applyBorder="1" applyAlignment="1">
      <alignment horizontal="left" indent="1"/>
    </xf>
    <xf numFmtId="164" fontId="13" fillId="0" borderId="1" xfId="0" applyNumberFormat="1" applyFont="1" applyBorder="1"/>
    <xf numFmtId="0" fontId="13" fillId="0" borderId="7" xfId="0" applyFont="1" applyBorder="1" applyAlignment="1">
      <alignment horizontal="left" indent="2"/>
    </xf>
    <xf numFmtId="0" fontId="13" fillId="0" borderId="3" xfId="0" applyFont="1" applyBorder="1"/>
    <xf numFmtId="164" fontId="13" fillId="0" borderId="3" xfId="0" applyNumberFormat="1" applyFont="1" applyBorder="1"/>
    <xf numFmtId="0" fontId="2" fillId="0" borderId="29" xfId="0" applyFont="1" applyBorder="1"/>
    <xf numFmtId="0" fontId="13" fillId="0" borderId="9" xfId="0" applyFont="1" applyBorder="1" applyAlignment="1">
      <alignment horizontal="left" indent="2"/>
    </xf>
    <xf numFmtId="164" fontId="2" fillId="3" borderId="5" xfId="0" applyNumberFormat="1" applyFont="1" applyFill="1" applyBorder="1"/>
    <xf numFmtId="164" fontId="13" fillId="3" borderId="1" xfId="0" applyNumberFormat="1" applyFont="1" applyFill="1" applyBorder="1"/>
    <xf numFmtId="164" fontId="13" fillId="3" borderId="10" xfId="0" applyNumberFormat="1" applyFont="1" applyFill="1" applyBorder="1"/>
    <xf numFmtId="164" fontId="2" fillId="3" borderId="14" xfId="0" applyNumberFormat="1" applyFont="1" applyFill="1" applyBorder="1"/>
    <xf numFmtId="164" fontId="2" fillId="3" borderId="24" xfId="0" applyNumberFormat="1" applyFont="1" applyFill="1" applyBorder="1"/>
    <xf numFmtId="164" fontId="10" fillId="3" borderId="14" xfId="0" applyNumberFormat="1" applyFont="1" applyFill="1" applyBorder="1"/>
    <xf numFmtId="164" fontId="10" fillId="3" borderId="10" xfId="0" applyNumberFormat="1" applyFont="1" applyFill="1" applyBorder="1"/>
    <xf numFmtId="0" fontId="13" fillId="0" borderId="7" xfId="0" applyFont="1" applyBorder="1"/>
    <xf numFmtId="0" fontId="13" fillId="0" borderId="18" xfId="0" applyFont="1" applyBorder="1"/>
    <xf numFmtId="164" fontId="13" fillId="3" borderId="3" xfId="0" applyNumberFormat="1" applyFont="1" applyFill="1" applyBorder="1"/>
    <xf numFmtId="164" fontId="2" fillId="11" borderId="5" xfId="0" applyNumberFormat="1" applyFont="1" applyFill="1" applyBorder="1"/>
    <xf numFmtId="164" fontId="13" fillId="11" borderId="1" xfId="0" applyNumberFormat="1" applyFont="1" applyFill="1" applyBorder="1"/>
    <xf numFmtId="164" fontId="13" fillId="11" borderId="10" xfId="0" applyNumberFormat="1" applyFont="1" applyFill="1" applyBorder="1"/>
    <xf numFmtId="164" fontId="2" fillId="11" borderId="14" xfId="0" applyNumberFormat="1" applyFont="1" applyFill="1" applyBorder="1"/>
    <xf numFmtId="164" fontId="2" fillId="11" borderId="24" xfId="0" applyNumberFormat="1" applyFont="1" applyFill="1" applyBorder="1"/>
    <xf numFmtId="164" fontId="13" fillId="11" borderId="3" xfId="0" applyNumberFormat="1" applyFont="1" applyFill="1" applyBorder="1"/>
    <xf numFmtId="0" fontId="12" fillId="0" borderId="14" xfId="0" applyFont="1" applyBorder="1" applyAlignment="1">
      <alignment horizontal="center" vertical="center" wrapText="1"/>
    </xf>
    <xf numFmtId="0" fontId="5" fillId="11" borderId="14" xfId="4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13" xfId="2" applyFont="1" applyBorder="1"/>
    <xf numFmtId="0" fontId="8" fillId="0" borderId="0" xfId="2" applyFont="1"/>
    <xf numFmtId="0" fontId="5" fillId="3" borderId="14" xfId="4" applyFont="1" applyFill="1" applyBorder="1" applyAlignment="1">
      <alignment horizontal="center" vertical="center" wrapText="1"/>
    </xf>
    <xf numFmtId="0" fontId="9" fillId="0" borderId="0" xfId="0" applyFont="1"/>
    <xf numFmtId="0" fontId="5" fillId="8" borderId="31" xfId="4" applyFont="1" applyFill="1" applyBorder="1" applyAlignment="1">
      <alignment horizontal="center" vertical="center" wrapText="1"/>
    </xf>
    <xf numFmtId="9" fontId="2" fillId="8" borderId="32" xfId="1" applyFont="1" applyFill="1" applyBorder="1"/>
    <xf numFmtId="9" fontId="13" fillId="8" borderId="33" xfId="1" applyFont="1" applyFill="1" applyBorder="1"/>
    <xf numFmtId="9" fontId="13" fillId="8" borderId="34" xfId="1" applyFont="1" applyFill="1" applyBorder="1"/>
    <xf numFmtId="9" fontId="2" fillId="8" borderId="31" xfId="1" applyFont="1" applyFill="1" applyBorder="1"/>
    <xf numFmtId="9" fontId="2" fillId="8" borderId="35" xfId="1" applyFont="1" applyFill="1" applyBorder="1"/>
    <xf numFmtId="0" fontId="12" fillId="9" borderId="13" xfId="0" applyFont="1" applyFill="1" applyBorder="1" applyAlignment="1">
      <alignment horizontal="center" vertical="center" wrapText="1"/>
    </xf>
    <xf numFmtId="0" fontId="5" fillId="7" borderId="15" xfId="4" applyFont="1" applyFill="1" applyBorder="1" applyAlignment="1">
      <alignment horizontal="center" vertical="center" wrapText="1"/>
    </xf>
    <xf numFmtId="164" fontId="2" fillId="7" borderId="6" xfId="0" applyNumberFormat="1" applyFont="1" applyFill="1" applyBorder="1"/>
    <xf numFmtId="164" fontId="13" fillId="7" borderId="8" xfId="0" applyNumberFormat="1" applyFont="1" applyFill="1" applyBorder="1"/>
    <xf numFmtId="164" fontId="13" fillId="7" borderId="11" xfId="0" applyNumberFormat="1" applyFont="1" applyFill="1" applyBorder="1"/>
    <xf numFmtId="164" fontId="2" fillId="7" borderId="15" xfId="0" applyNumberFormat="1" applyFont="1" applyFill="1" applyBorder="1"/>
    <xf numFmtId="164" fontId="2" fillId="7" borderId="30" xfId="0" applyNumberFormat="1" applyFont="1" applyFill="1" applyBorder="1"/>
    <xf numFmtId="9" fontId="10" fillId="8" borderId="31" xfId="1" applyFont="1" applyFill="1" applyBorder="1"/>
    <xf numFmtId="9" fontId="13" fillId="8" borderId="37" xfId="1" applyFont="1" applyFill="1" applyBorder="1"/>
    <xf numFmtId="9" fontId="10" fillId="8" borderId="34" xfId="1" applyFont="1" applyFill="1" applyBorder="1"/>
    <xf numFmtId="164" fontId="13" fillId="11" borderId="5" xfId="0" applyNumberFormat="1" applyFont="1" applyFill="1" applyBorder="1"/>
    <xf numFmtId="164" fontId="13" fillId="7" borderId="6" xfId="0" applyNumberFormat="1" applyFont="1" applyFill="1" applyBorder="1"/>
    <xf numFmtId="164" fontId="13" fillId="7" borderId="17" xfId="0" applyNumberFormat="1" applyFont="1" applyFill="1" applyBorder="1"/>
    <xf numFmtId="0" fontId="5" fillId="4" borderId="22" xfId="4" applyFont="1" applyFill="1" applyBorder="1" applyAlignment="1">
      <alignment horizontal="center" vertical="center" wrapText="1"/>
    </xf>
    <xf numFmtId="164" fontId="2" fillId="4" borderId="19" xfId="0" applyNumberFormat="1" applyFont="1" applyFill="1" applyBorder="1"/>
    <xf numFmtId="164" fontId="13" fillId="4" borderId="2" xfId="0" applyNumberFormat="1" applyFont="1" applyFill="1" applyBorder="1"/>
    <xf numFmtId="164" fontId="13" fillId="4" borderId="20" xfId="0" applyNumberFormat="1" applyFont="1" applyFill="1" applyBorder="1"/>
    <xf numFmtId="164" fontId="2" fillId="4" borderId="22" xfId="0" applyNumberFormat="1" applyFont="1" applyFill="1" applyBorder="1"/>
    <xf numFmtId="164" fontId="2" fillId="4" borderId="12" xfId="0" applyNumberFormat="1" applyFont="1" applyFill="1" applyBorder="1"/>
    <xf numFmtId="164" fontId="10" fillId="4" borderId="22" xfId="0" applyNumberFormat="1" applyFont="1" applyFill="1" applyBorder="1"/>
    <xf numFmtId="164" fontId="13" fillId="4" borderId="16" xfId="0" applyNumberFormat="1" applyFont="1" applyFill="1" applyBorder="1"/>
    <xf numFmtId="164" fontId="10" fillId="4" borderId="20" xfId="0" applyNumberFormat="1" applyFont="1" applyFill="1" applyBorder="1"/>
    <xf numFmtId="164" fontId="11" fillId="3" borderId="1" xfId="0" applyNumberFormat="1" applyFont="1" applyFill="1" applyBorder="1"/>
    <xf numFmtId="164" fontId="11" fillId="4" borderId="1" xfId="0" applyNumberFormat="1" applyFont="1" applyFill="1" applyBorder="1"/>
    <xf numFmtId="165" fontId="11" fillId="6" borderId="1" xfId="0" applyNumberFormat="1" applyFont="1" applyFill="1" applyBorder="1"/>
    <xf numFmtId="165" fontId="11" fillId="7" borderId="1" xfId="0" applyNumberFormat="1" applyFont="1" applyFill="1" applyBorder="1"/>
    <xf numFmtId="9" fontId="7" fillId="8" borderId="1" xfId="1" applyFont="1" applyFill="1" applyBorder="1"/>
    <xf numFmtId="0" fontId="1" fillId="0" borderId="0" xfId="0" applyFont="1" applyAlignment="1">
      <alignment horizontal="left" indent="2"/>
    </xf>
    <xf numFmtId="164" fontId="1" fillId="0" borderId="0" xfId="0" applyNumberFormat="1" applyFont="1"/>
    <xf numFmtId="9" fontId="1" fillId="0" borderId="0" xfId="1" applyFont="1"/>
    <xf numFmtId="164" fontId="1" fillId="0" borderId="26" xfId="0" applyNumberFormat="1" applyFont="1" applyBorder="1"/>
    <xf numFmtId="0" fontId="1" fillId="0" borderId="26" xfId="0" applyFont="1" applyBorder="1"/>
    <xf numFmtId="3" fontId="1" fillId="0" borderId="0" xfId="0" applyNumberFormat="1" applyFont="1"/>
    <xf numFmtId="0" fontId="12" fillId="0" borderId="13" xfId="0" applyFont="1" applyBorder="1" applyAlignment="1">
      <alignment horizontal="left" vertical="center"/>
    </xf>
    <xf numFmtId="3" fontId="11" fillId="2" borderId="1" xfId="0" applyNumberFormat="1" applyFont="1" applyFill="1" applyBorder="1"/>
    <xf numFmtId="3" fontId="10" fillId="2" borderId="10" xfId="0" applyNumberFormat="1" applyFont="1" applyFill="1" applyBorder="1"/>
    <xf numFmtId="3" fontId="10" fillId="2" borderId="14" xfId="0" applyNumberFormat="1" applyFont="1" applyFill="1" applyBorder="1"/>
    <xf numFmtId="3" fontId="2" fillId="2" borderId="5" xfId="0" applyNumberFormat="1" applyFont="1" applyFill="1" applyBorder="1"/>
    <xf numFmtId="3" fontId="13" fillId="2" borderId="1" xfId="0" applyNumberFormat="1" applyFont="1" applyFill="1" applyBorder="1"/>
    <xf numFmtId="3" fontId="13" fillId="2" borderId="10" xfId="0" applyNumberFormat="1" applyFont="1" applyFill="1" applyBorder="1"/>
    <xf numFmtId="3" fontId="2" fillId="2" borderId="14" xfId="0" applyNumberFormat="1" applyFont="1" applyFill="1" applyBorder="1"/>
    <xf numFmtId="3" fontId="2" fillId="2" borderId="24" xfId="0" applyNumberFormat="1" applyFont="1" applyFill="1" applyBorder="1"/>
    <xf numFmtId="3" fontId="14" fillId="0" borderId="26" xfId="2" applyNumberFormat="1" applyFont="1" applyBorder="1"/>
    <xf numFmtId="3" fontId="13" fillId="2" borderId="3" xfId="0" applyNumberFormat="1" applyFont="1" applyFill="1" applyBorder="1"/>
    <xf numFmtId="3" fontId="2" fillId="9" borderId="4" xfId="0" applyNumberFormat="1" applyFont="1" applyFill="1" applyBorder="1"/>
    <xf numFmtId="3" fontId="13" fillId="9" borderId="7" xfId="0" applyNumberFormat="1" applyFont="1" applyFill="1" applyBorder="1"/>
    <xf numFmtId="3" fontId="13" fillId="9" borderId="9" xfId="0" applyNumberFormat="1" applyFont="1" applyFill="1" applyBorder="1"/>
    <xf numFmtId="3" fontId="2" fillId="9" borderId="13" xfId="0" applyNumberFormat="1" applyFont="1" applyFill="1" applyBorder="1"/>
    <xf numFmtId="3" fontId="2" fillId="9" borderId="29" xfId="0" applyNumberFormat="1" applyFont="1" applyFill="1" applyBorder="1"/>
    <xf numFmtId="3" fontId="10" fillId="9" borderId="13" xfId="0" applyNumberFormat="1" applyFont="1" applyFill="1" applyBorder="1"/>
    <xf numFmtId="3" fontId="13" fillId="9" borderId="4" xfId="0" applyNumberFormat="1" applyFont="1" applyFill="1" applyBorder="1"/>
    <xf numFmtId="3" fontId="13" fillId="9" borderId="18" xfId="0" applyNumberFormat="1" applyFont="1" applyFill="1" applyBorder="1"/>
    <xf numFmtId="3" fontId="10" fillId="9" borderId="9" xfId="0" applyNumberFormat="1" applyFont="1" applyFill="1" applyBorder="1"/>
    <xf numFmtId="3" fontId="11" fillId="5" borderId="1" xfId="0" applyNumberFormat="1" applyFont="1" applyFill="1" applyBorder="1"/>
    <xf numFmtId="164" fontId="7" fillId="10" borderId="10" xfId="2" applyNumberFormat="1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20" xfId="2" applyFont="1" applyFill="1" applyBorder="1" applyAlignment="1">
      <alignment horizontal="center" vertical="center" wrapText="1"/>
    </xf>
    <xf numFmtId="164" fontId="7" fillId="12" borderId="23" xfId="2" applyNumberFormat="1" applyFont="1" applyFill="1" applyBorder="1" applyAlignment="1">
      <alignment horizontal="center" vertical="center" wrapText="1"/>
    </xf>
    <xf numFmtId="0" fontId="7" fillId="12" borderId="36" xfId="2" applyFont="1" applyFill="1" applyBorder="1" applyAlignment="1">
      <alignment horizontal="center" vertical="center" wrapText="1"/>
    </xf>
    <xf numFmtId="0" fontId="7" fillId="12" borderId="28" xfId="2" applyFont="1" applyFill="1" applyBorder="1" applyAlignment="1">
      <alignment horizontal="center" vertical="center" wrapText="1"/>
    </xf>
    <xf numFmtId="9" fontId="13" fillId="8" borderId="32" xfId="1" applyFont="1" applyFill="1" applyBorder="1"/>
    <xf numFmtId="165" fontId="10" fillId="6" borderId="10" xfId="0" applyNumberFormat="1" applyFont="1" applyFill="1" applyBorder="1"/>
    <xf numFmtId="165" fontId="10" fillId="7" borderId="11" xfId="0" applyNumberFormat="1" applyFont="1" applyFill="1" applyBorder="1"/>
    <xf numFmtId="165" fontId="10" fillId="6" borderId="14" xfId="0" applyNumberFormat="1" applyFont="1" applyFill="1" applyBorder="1"/>
    <xf numFmtId="165" fontId="10" fillId="7" borderId="15" xfId="0" applyNumberFormat="1" applyFont="1" applyFill="1" applyBorder="1"/>
  </cellXfs>
  <cellStyles count="22">
    <cellStyle name="Normal" xfId="0" builtinId="0"/>
    <cellStyle name="Normal 10" xfId="2" xr:uid="{00000000-0005-0000-0000-000001000000}"/>
    <cellStyle name="Normal 2" xfId="3" xr:uid="{00000000-0005-0000-0000-000002000000}"/>
    <cellStyle name="Normal 2 10" xfId="4" xr:uid="{00000000-0005-0000-0000-000003000000}"/>
    <cellStyle name="Normal 2 2" xfId="5" xr:uid="{00000000-0005-0000-0000-000004000000}"/>
    <cellStyle name="Normal 2 3" xfId="6" xr:uid="{00000000-0005-0000-0000-000005000000}"/>
    <cellStyle name="Normal 2 4" xfId="7" xr:uid="{00000000-0005-0000-0000-000006000000}"/>
    <cellStyle name="Normal 3" xfId="8" xr:uid="{00000000-0005-0000-0000-000007000000}"/>
    <cellStyle name="Normal 4" xfId="9" xr:uid="{00000000-0005-0000-0000-000008000000}"/>
    <cellStyle name="Normal 5" xfId="10" xr:uid="{00000000-0005-0000-0000-000009000000}"/>
    <cellStyle name="Normal 5 2" xfId="11" xr:uid="{00000000-0005-0000-0000-00000A000000}"/>
    <cellStyle name="Normal 5 2 2" xfId="12" xr:uid="{00000000-0005-0000-0000-00000B000000}"/>
    <cellStyle name="Normal 6" xfId="13" xr:uid="{00000000-0005-0000-0000-00000C000000}"/>
    <cellStyle name="Normal 6 2" xfId="14" xr:uid="{00000000-0005-0000-0000-00000D000000}"/>
    <cellStyle name="Normal 7" xfId="15" xr:uid="{00000000-0005-0000-0000-00000E000000}"/>
    <cellStyle name="Normal 7 2" xfId="16" xr:uid="{00000000-0005-0000-0000-00000F000000}"/>
    <cellStyle name="Normal 8" xfId="17" xr:uid="{00000000-0005-0000-0000-000010000000}"/>
    <cellStyle name="Normal 8 2" xfId="18" xr:uid="{00000000-0005-0000-0000-000011000000}"/>
    <cellStyle name="Normal 9" xfId="19" xr:uid="{00000000-0005-0000-0000-000012000000}"/>
    <cellStyle name="Percent" xfId="1" builtinId="5"/>
    <cellStyle name="Percent 2" xfId="21" xr:uid="{00000000-0005-0000-0000-000014000000}"/>
    <cellStyle name="Percent 3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9"/>
  <sheetViews>
    <sheetView workbookViewId="0">
      <selection activeCell="E17" sqref="E17"/>
    </sheetView>
  </sheetViews>
  <sheetFormatPr defaultRowHeight="14.5" x14ac:dyDescent="0.35"/>
  <sheetData>
    <row r="3" spans="1:6" x14ac:dyDescent="0.35">
      <c r="A3" s="1" t="s">
        <v>0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</row>
    <row r="4" spans="1:6" x14ac:dyDescent="0.35">
      <c r="A4" t="s">
        <v>1</v>
      </c>
      <c r="B4">
        <v>4294.3469999999998</v>
      </c>
      <c r="C4">
        <v>129</v>
      </c>
      <c r="D4">
        <v>113.95</v>
      </c>
      <c r="E4">
        <v>33.28951</v>
      </c>
      <c r="F4">
        <v>37.686239999999998</v>
      </c>
    </row>
    <row r="5" spans="1:6" x14ac:dyDescent="0.35">
      <c r="A5" t="s">
        <v>2</v>
      </c>
      <c r="B5">
        <v>5655.2950000000001</v>
      </c>
      <c r="C5">
        <v>204</v>
      </c>
      <c r="D5">
        <v>142.91499999999999</v>
      </c>
      <c r="E5">
        <v>27.72203</v>
      </c>
      <c r="F5">
        <v>39.571040000000004</v>
      </c>
    </row>
    <row r="6" spans="1:6" x14ac:dyDescent="0.35">
      <c r="A6" t="s">
        <v>3</v>
      </c>
      <c r="B6">
        <v>4143.0129999999999</v>
      </c>
      <c r="C6">
        <v>107</v>
      </c>
      <c r="D6">
        <v>98.6</v>
      </c>
      <c r="E6">
        <v>38.719749999999998</v>
      </c>
      <c r="F6">
        <v>42.018389999999997</v>
      </c>
    </row>
    <row r="7" spans="1:6" x14ac:dyDescent="0.35">
      <c r="A7" t="s">
        <v>4</v>
      </c>
      <c r="B7">
        <v>2767.6419999999998</v>
      </c>
      <c r="C7">
        <v>123</v>
      </c>
      <c r="D7">
        <v>110.61</v>
      </c>
      <c r="E7">
        <v>22.501149999999999</v>
      </c>
      <c r="F7">
        <v>25.021619999999999</v>
      </c>
    </row>
    <row r="8" spans="1:6" x14ac:dyDescent="0.35">
      <c r="A8" t="s">
        <v>5</v>
      </c>
      <c r="B8">
        <v>5528.2380000000003</v>
      </c>
      <c r="C8">
        <v>136</v>
      </c>
      <c r="D8">
        <v>127.32</v>
      </c>
      <c r="E8">
        <v>40.648809999999997</v>
      </c>
      <c r="F8">
        <v>43.420029999999997</v>
      </c>
    </row>
    <row r="9" spans="1:6" x14ac:dyDescent="0.35">
      <c r="A9" s="1" t="s">
        <v>11</v>
      </c>
      <c r="B9" s="1">
        <v>22388.54</v>
      </c>
      <c r="C9" s="1">
        <v>699</v>
      </c>
      <c r="D9" s="1">
        <v>593.39499999999998</v>
      </c>
      <c r="E9" s="1">
        <v>32.029380000000003</v>
      </c>
      <c r="F9" s="1">
        <v>37.729559999999999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abSelected="1" workbookViewId="0">
      <selection activeCell="M33" sqref="M33"/>
    </sheetView>
  </sheetViews>
  <sheetFormatPr defaultColWidth="9.1796875" defaultRowHeight="14.5" x14ac:dyDescent="0.35"/>
  <cols>
    <col min="1" max="1" width="53.453125" style="50" customWidth="1"/>
    <col min="2" max="2" width="10.26953125" style="50" customWidth="1"/>
    <col min="3" max="3" width="9.26953125" style="50" customWidth="1"/>
    <col min="4" max="4" width="9.26953125" style="50" bestFit="1" customWidth="1"/>
    <col min="5" max="5" width="12.81640625" style="50" customWidth="1"/>
    <col min="6" max="7" width="9.1796875" style="50"/>
    <col min="8" max="8" width="11.26953125" style="50" bestFit="1" customWidth="1"/>
    <col min="9" max="16384" width="9.1796875" style="50"/>
  </cols>
  <sheetData>
    <row r="1" spans="1:11" ht="29.25" customHeight="1" thickBot="1" x14ac:dyDescent="0.6">
      <c r="A1" s="52" t="s">
        <v>45</v>
      </c>
    </row>
    <row r="2" spans="1:11" ht="27.75" customHeight="1" thickBot="1" x14ac:dyDescent="0.4">
      <c r="E2" s="115" t="s">
        <v>59</v>
      </c>
      <c r="F2" s="116"/>
      <c r="G2" s="117"/>
      <c r="H2" s="118" t="s">
        <v>49</v>
      </c>
      <c r="I2" s="119"/>
      <c r="J2" s="120"/>
    </row>
    <row r="3" spans="1:11" ht="69.75" customHeight="1" thickBot="1" x14ac:dyDescent="0.4">
      <c r="A3" s="94" t="s">
        <v>46</v>
      </c>
      <c r="B3" s="47" t="s">
        <v>55</v>
      </c>
      <c r="C3" s="47" t="s">
        <v>50</v>
      </c>
      <c r="D3" s="47" t="s">
        <v>47</v>
      </c>
      <c r="E3" s="49" t="s">
        <v>48</v>
      </c>
      <c r="F3" s="53" t="s">
        <v>51</v>
      </c>
      <c r="G3" s="74" t="s">
        <v>52</v>
      </c>
      <c r="H3" s="61" t="s">
        <v>49</v>
      </c>
      <c r="I3" s="48" t="s">
        <v>53</v>
      </c>
      <c r="J3" s="62" t="s">
        <v>54</v>
      </c>
      <c r="K3" s="55" t="s">
        <v>57</v>
      </c>
    </row>
    <row r="4" spans="1:11" x14ac:dyDescent="0.35">
      <c r="A4" s="18" t="s">
        <v>1</v>
      </c>
      <c r="B4" s="19">
        <v>129</v>
      </c>
      <c r="C4" s="19">
        <v>115</v>
      </c>
      <c r="D4" s="20">
        <v>113.95000000000002</v>
      </c>
      <c r="E4" s="98">
        <v>4294.3471428867979</v>
      </c>
      <c r="F4" s="31">
        <f>SUM(E4/B4)</f>
        <v>33.289512735556571</v>
      </c>
      <c r="G4" s="75">
        <f>SUM(E4/D4)</f>
        <v>37.68624083270555</v>
      </c>
      <c r="H4" s="105">
        <v>2565.6063095534646</v>
      </c>
      <c r="I4" s="41">
        <v>19.888421004290421</v>
      </c>
      <c r="J4" s="63">
        <v>22.515193589762738</v>
      </c>
      <c r="K4" s="56">
        <v>0.59743803288077491</v>
      </c>
    </row>
    <row r="5" spans="1:11" x14ac:dyDescent="0.35">
      <c r="A5" s="24" t="s">
        <v>12</v>
      </c>
      <c r="B5" s="5">
        <v>32</v>
      </c>
      <c r="C5" s="5">
        <v>32</v>
      </c>
      <c r="D5" s="25">
        <v>30.1</v>
      </c>
      <c r="E5" s="99">
        <v>1558.2608333629883</v>
      </c>
      <c r="F5" s="32">
        <f t="shared" ref="F5:F32" si="0">SUM(E5/B5)</f>
        <v>48.695651042593383</v>
      </c>
      <c r="G5" s="76">
        <f t="shared" ref="G5:G43" si="1">SUM(E5/D5)</f>
        <v>51.769462902424856</v>
      </c>
      <c r="H5" s="106">
        <v>955.99916669632159</v>
      </c>
      <c r="I5" s="42">
        <v>29.87497395926005</v>
      </c>
      <c r="J5" s="64">
        <v>31.760769657685103</v>
      </c>
      <c r="K5" s="57">
        <v>0.61350394377372308</v>
      </c>
    </row>
    <row r="6" spans="1:11" x14ac:dyDescent="0.35">
      <c r="A6" s="24" t="s">
        <v>13</v>
      </c>
      <c r="B6" s="5">
        <v>13</v>
      </c>
      <c r="C6" s="5">
        <v>12</v>
      </c>
      <c r="D6" s="25">
        <v>10.89</v>
      </c>
      <c r="E6" s="99">
        <v>324.6875</v>
      </c>
      <c r="F6" s="32">
        <f t="shared" si="0"/>
        <v>24.97596153846154</v>
      </c>
      <c r="G6" s="76">
        <f t="shared" si="1"/>
        <v>29.815197428833791</v>
      </c>
      <c r="H6" s="106">
        <v>174.12499999999997</v>
      </c>
      <c r="I6" s="42">
        <v>13.394230769230766</v>
      </c>
      <c r="J6" s="64">
        <v>15.989439853076213</v>
      </c>
      <c r="K6" s="57">
        <v>0.53628488931665053</v>
      </c>
    </row>
    <row r="7" spans="1:11" x14ac:dyDescent="0.35">
      <c r="A7" s="24" t="s">
        <v>14</v>
      </c>
      <c r="B7" s="5">
        <v>13</v>
      </c>
      <c r="C7" s="5">
        <v>10</v>
      </c>
      <c r="D7" s="25">
        <v>13</v>
      </c>
      <c r="E7" s="99">
        <v>398.30714285714288</v>
      </c>
      <c r="F7" s="32">
        <f t="shared" si="0"/>
        <v>30.639010989010991</v>
      </c>
      <c r="G7" s="76">
        <f t="shared" si="1"/>
        <v>30.639010989010991</v>
      </c>
      <c r="H7" s="106">
        <v>253.23214285714286</v>
      </c>
      <c r="I7" s="42">
        <v>19.479395604395606</v>
      </c>
      <c r="J7" s="64">
        <v>19.479395604395606</v>
      </c>
      <c r="K7" s="57">
        <v>0.6357710309703567</v>
      </c>
    </row>
    <row r="8" spans="1:11" x14ac:dyDescent="0.35">
      <c r="A8" s="24" t="s">
        <v>15</v>
      </c>
      <c r="B8" s="5">
        <v>25</v>
      </c>
      <c r="C8" s="5">
        <v>19</v>
      </c>
      <c r="D8" s="25">
        <v>18.670000000000002</v>
      </c>
      <c r="E8" s="99">
        <v>606</v>
      </c>
      <c r="F8" s="32">
        <f t="shared" si="0"/>
        <v>24.24</v>
      </c>
      <c r="G8" s="76">
        <f t="shared" si="1"/>
        <v>32.458489555436529</v>
      </c>
      <c r="H8" s="106">
        <v>453.75</v>
      </c>
      <c r="I8" s="42">
        <v>18.149999999999999</v>
      </c>
      <c r="J8" s="64">
        <v>24.303695768612744</v>
      </c>
      <c r="K8" s="57">
        <v>0.74876237623762376</v>
      </c>
    </row>
    <row r="9" spans="1:11" x14ac:dyDescent="0.35">
      <c r="A9" s="24" t="s">
        <v>16</v>
      </c>
      <c r="B9" s="5">
        <v>16</v>
      </c>
      <c r="C9" s="5">
        <v>16</v>
      </c>
      <c r="D9" s="25">
        <v>14.48</v>
      </c>
      <c r="E9" s="99">
        <v>634.94166666666672</v>
      </c>
      <c r="F9" s="32">
        <f t="shared" si="0"/>
        <v>39.68385416666667</v>
      </c>
      <c r="G9" s="76">
        <f t="shared" si="1"/>
        <v>43.849562615101291</v>
      </c>
      <c r="H9" s="106">
        <v>337.5</v>
      </c>
      <c r="I9" s="42">
        <v>21.09375</v>
      </c>
      <c r="J9" s="64">
        <v>23.308011049723756</v>
      </c>
      <c r="K9" s="57">
        <v>0.53154489257543336</v>
      </c>
    </row>
    <row r="10" spans="1:11" ht="15" thickBot="1" x14ac:dyDescent="0.4">
      <c r="A10" s="23" t="s">
        <v>17</v>
      </c>
      <c r="B10" s="22">
        <v>30</v>
      </c>
      <c r="C10" s="22">
        <v>26</v>
      </c>
      <c r="D10" s="21">
        <v>26.810000000000002</v>
      </c>
      <c r="E10" s="100">
        <v>772.14999999999986</v>
      </c>
      <c r="F10" s="33">
        <f t="shared" si="0"/>
        <v>25.73833333333333</v>
      </c>
      <c r="G10" s="77">
        <f t="shared" si="1"/>
        <v>28.800820589332332</v>
      </c>
      <c r="H10" s="107">
        <v>391</v>
      </c>
      <c r="I10" s="43">
        <v>13.033333333333333</v>
      </c>
      <c r="J10" s="65">
        <v>14.584110406564713</v>
      </c>
      <c r="K10" s="58">
        <v>0.50637829437285509</v>
      </c>
    </row>
    <row r="11" spans="1:11" x14ac:dyDescent="0.35">
      <c r="A11" s="18" t="s">
        <v>2</v>
      </c>
      <c r="B11" s="19">
        <v>203</v>
      </c>
      <c r="C11" s="19">
        <v>188</v>
      </c>
      <c r="D11" s="20">
        <v>141.91499999999994</v>
      </c>
      <c r="E11" s="98">
        <v>5632.8140963361257</v>
      </c>
      <c r="F11" s="31">
        <f t="shared" si="0"/>
        <v>27.747852691310964</v>
      </c>
      <c r="G11" s="75">
        <f t="shared" si="1"/>
        <v>39.691463878632476</v>
      </c>
      <c r="H11" s="105">
        <v>4118.6217682937968</v>
      </c>
      <c r="I11" s="41">
        <v>20.288777183713286</v>
      </c>
      <c r="J11" s="63">
        <v>29.021750824745791</v>
      </c>
      <c r="K11" s="56">
        <v>0.73118368507364051</v>
      </c>
    </row>
    <row r="12" spans="1:11" x14ac:dyDescent="0.35">
      <c r="A12" s="24" t="s">
        <v>18</v>
      </c>
      <c r="B12" s="5">
        <v>31</v>
      </c>
      <c r="C12" s="5">
        <v>28</v>
      </c>
      <c r="D12" s="25">
        <v>24.15</v>
      </c>
      <c r="E12" s="99">
        <v>813.65945165945163</v>
      </c>
      <c r="F12" s="32">
        <f t="shared" si="0"/>
        <v>26.247079085788762</v>
      </c>
      <c r="G12" s="76">
        <f t="shared" si="1"/>
        <v>33.691902760225744</v>
      </c>
      <c r="H12" s="106">
        <v>549.10852573352565</v>
      </c>
      <c r="I12" s="42">
        <v>17.713178249468569</v>
      </c>
      <c r="J12" s="64">
        <v>22.737413073851997</v>
      </c>
      <c r="K12" s="57">
        <v>0.67486283679692216</v>
      </c>
    </row>
    <row r="13" spans="1:11" x14ac:dyDescent="0.35">
      <c r="A13" s="24" t="s">
        <v>19</v>
      </c>
      <c r="B13" s="5">
        <v>15</v>
      </c>
      <c r="C13" s="5">
        <v>14</v>
      </c>
      <c r="D13" s="25">
        <v>11.65</v>
      </c>
      <c r="E13" s="99">
        <v>442.09523809523813</v>
      </c>
      <c r="F13" s="32">
        <f t="shared" si="0"/>
        <v>29.473015873015875</v>
      </c>
      <c r="G13" s="76">
        <f t="shared" si="1"/>
        <v>37.948089106887394</v>
      </c>
      <c r="H13" s="106">
        <v>325.47023809523813</v>
      </c>
      <c r="I13" s="42">
        <v>21.698015873015876</v>
      </c>
      <c r="J13" s="64">
        <v>27.937359493153487</v>
      </c>
      <c r="K13" s="57">
        <v>0.73619937526928048</v>
      </c>
    </row>
    <row r="14" spans="1:11" x14ac:dyDescent="0.35">
      <c r="A14" s="24" t="s">
        <v>21</v>
      </c>
      <c r="B14" s="5">
        <v>107</v>
      </c>
      <c r="C14" s="5">
        <v>98</v>
      </c>
      <c r="D14" s="25">
        <v>63.595000000000013</v>
      </c>
      <c r="E14" s="99">
        <v>2860.8568183751659</v>
      </c>
      <c r="F14" s="32">
        <f t="shared" si="0"/>
        <v>26.736979610982857</v>
      </c>
      <c r="G14" s="76">
        <f t="shared" si="1"/>
        <v>44.985562046940252</v>
      </c>
      <c r="H14" s="106">
        <v>2100.5639612323075</v>
      </c>
      <c r="I14" s="42">
        <v>19.631438890021567</v>
      </c>
      <c r="J14" s="64">
        <v>33.030331963712669</v>
      </c>
      <c r="K14" s="57">
        <v>0.73424295397814787</v>
      </c>
    </row>
    <row r="15" spans="1:11" x14ac:dyDescent="0.35">
      <c r="A15" s="26" t="s">
        <v>20</v>
      </c>
      <c r="B15" s="5">
        <v>6</v>
      </c>
      <c r="C15" s="5">
        <v>6</v>
      </c>
      <c r="D15" s="25">
        <v>5</v>
      </c>
      <c r="E15" s="99">
        <v>405.94160937028994</v>
      </c>
      <c r="F15" s="32">
        <f t="shared" si="0"/>
        <v>67.656934895048323</v>
      </c>
      <c r="G15" s="76">
        <f t="shared" si="1"/>
        <v>81.188321874057991</v>
      </c>
      <c r="H15" s="106">
        <v>346.84875222743278</v>
      </c>
      <c r="I15" s="42">
        <v>57.808125371238795</v>
      </c>
      <c r="J15" s="64">
        <v>69.369750445486559</v>
      </c>
      <c r="K15" s="57">
        <v>0.85443015503011888</v>
      </c>
    </row>
    <row r="16" spans="1:11" x14ac:dyDescent="0.35">
      <c r="A16" s="24" t="s">
        <v>22</v>
      </c>
      <c r="B16" s="5">
        <v>12</v>
      </c>
      <c r="C16" s="5">
        <v>12</v>
      </c>
      <c r="D16" s="25">
        <v>9.36</v>
      </c>
      <c r="E16" s="99">
        <v>420.44867724867731</v>
      </c>
      <c r="F16" s="32">
        <f t="shared" si="0"/>
        <v>35.037389770723109</v>
      </c>
      <c r="G16" s="76">
        <f t="shared" si="1"/>
        <v>44.919730475286038</v>
      </c>
      <c r="H16" s="106">
        <v>340.79298941798942</v>
      </c>
      <c r="I16" s="42">
        <v>28.399415784832453</v>
      </c>
      <c r="J16" s="64">
        <v>36.409507416451866</v>
      </c>
      <c r="K16" s="57">
        <v>0.81054599017426576</v>
      </c>
    </row>
    <row r="17" spans="1:11" x14ac:dyDescent="0.35">
      <c r="A17" s="24" t="s">
        <v>23</v>
      </c>
      <c r="B17" s="5">
        <v>14</v>
      </c>
      <c r="C17" s="5">
        <v>14</v>
      </c>
      <c r="D17" s="25">
        <v>13.49</v>
      </c>
      <c r="E17" s="99">
        <v>440.17619047619047</v>
      </c>
      <c r="F17" s="32">
        <f t="shared" si="0"/>
        <v>31.441156462585035</v>
      </c>
      <c r="G17" s="76">
        <f t="shared" si="1"/>
        <v>32.629813971548586</v>
      </c>
      <c r="H17" s="106">
        <v>337.47619047619048</v>
      </c>
      <c r="I17" s="42">
        <v>24.105442176870749</v>
      </c>
      <c r="J17" s="64">
        <v>25.016767270288398</v>
      </c>
      <c r="K17" s="57">
        <v>0.76668433635881739</v>
      </c>
    </row>
    <row r="18" spans="1:11" ht="15" thickBot="1" x14ac:dyDescent="0.4">
      <c r="A18" s="23" t="s">
        <v>24</v>
      </c>
      <c r="B18" s="22">
        <v>18</v>
      </c>
      <c r="C18" s="22">
        <v>16</v>
      </c>
      <c r="D18" s="21">
        <v>14.670000000000002</v>
      </c>
      <c r="E18" s="100">
        <v>249.63611111111112</v>
      </c>
      <c r="F18" s="33">
        <f t="shared" si="0"/>
        <v>13.868672839506173</v>
      </c>
      <c r="G18" s="77">
        <f t="shared" si="1"/>
        <v>17.016776490191621</v>
      </c>
      <c r="H18" s="107">
        <v>118.36111111111111</v>
      </c>
      <c r="I18" s="43">
        <v>6.5756172839506171</v>
      </c>
      <c r="J18" s="65">
        <v>8.068242066197076</v>
      </c>
      <c r="K18" s="58">
        <v>0.47413457365721218</v>
      </c>
    </row>
    <row r="19" spans="1:11" x14ac:dyDescent="0.35">
      <c r="A19" s="18" t="s">
        <v>3</v>
      </c>
      <c r="B19" s="19">
        <v>107</v>
      </c>
      <c r="C19" s="19">
        <v>96</v>
      </c>
      <c r="D19" s="20">
        <v>98.59999999999998</v>
      </c>
      <c r="E19" s="98">
        <v>4143.013095238095</v>
      </c>
      <c r="F19" s="31">
        <f t="shared" si="0"/>
        <v>38.719748553627056</v>
      </c>
      <c r="G19" s="75">
        <f t="shared" si="1"/>
        <v>42.018388389838698</v>
      </c>
      <c r="H19" s="105">
        <v>2467.5178571428569</v>
      </c>
      <c r="I19" s="41">
        <v>23.060914552736982</v>
      </c>
      <c r="J19" s="63">
        <v>25.025536076499566</v>
      </c>
      <c r="K19" s="56">
        <v>0.59558533859788609</v>
      </c>
    </row>
    <row r="20" spans="1:11" x14ac:dyDescent="0.35">
      <c r="A20" s="24" t="s">
        <v>44</v>
      </c>
      <c r="B20" s="5">
        <v>33</v>
      </c>
      <c r="C20" s="5">
        <v>25</v>
      </c>
      <c r="D20" s="25">
        <v>30.68</v>
      </c>
      <c r="E20" s="99">
        <v>919.30952380952385</v>
      </c>
      <c r="F20" s="32">
        <f t="shared" si="0"/>
        <v>27.857864357864358</v>
      </c>
      <c r="G20" s="76">
        <f t="shared" si="1"/>
        <v>29.964456447507295</v>
      </c>
      <c r="H20" s="106">
        <v>568.14285714285711</v>
      </c>
      <c r="I20" s="42">
        <v>17.216450216450216</v>
      </c>
      <c r="J20" s="64">
        <v>18.51834606071894</v>
      </c>
      <c r="K20" s="57">
        <v>0.61801041154075254</v>
      </c>
    </row>
    <row r="21" spans="1:11" x14ac:dyDescent="0.35">
      <c r="A21" s="24" t="s">
        <v>25</v>
      </c>
      <c r="B21" s="5">
        <v>7</v>
      </c>
      <c r="C21" s="5">
        <v>6</v>
      </c>
      <c r="D21" s="25">
        <v>6.25</v>
      </c>
      <c r="E21" s="99">
        <v>209.4</v>
      </c>
      <c r="F21" s="32">
        <f t="shared" si="0"/>
        <v>29.914285714285715</v>
      </c>
      <c r="G21" s="76">
        <f t="shared" si="1"/>
        <v>33.503999999999998</v>
      </c>
      <c r="H21" s="106">
        <v>118.75</v>
      </c>
      <c r="I21" s="42">
        <v>16.964285714285715</v>
      </c>
      <c r="J21" s="64">
        <v>19</v>
      </c>
      <c r="K21" s="57">
        <v>0.56709646609360076</v>
      </c>
    </row>
    <row r="22" spans="1:11" x14ac:dyDescent="0.35">
      <c r="A22" s="24" t="s">
        <v>26</v>
      </c>
      <c r="B22" s="5">
        <v>41</v>
      </c>
      <c r="C22" s="5">
        <v>40</v>
      </c>
      <c r="D22" s="25">
        <v>37.9</v>
      </c>
      <c r="E22" s="99">
        <v>1768.925</v>
      </c>
      <c r="F22" s="32">
        <f t="shared" si="0"/>
        <v>43.144512195121948</v>
      </c>
      <c r="G22" s="76">
        <f t="shared" si="1"/>
        <v>46.67348284960422</v>
      </c>
      <c r="H22" s="106">
        <v>1081.875</v>
      </c>
      <c r="I22" s="42">
        <v>26.387195121951219</v>
      </c>
      <c r="J22" s="64">
        <v>28.545514511873353</v>
      </c>
      <c r="K22" s="57">
        <v>0.61160026569809345</v>
      </c>
    </row>
    <row r="23" spans="1:11" ht="15" thickBot="1" x14ac:dyDescent="0.4">
      <c r="A23" s="23" t="s">
        <v>27</v>
      </c>
      <c r="B23" s="22">
        <v>26</v>
      </c>
      <c r="C23" s="22">
        <v>25</v>
      </c>
      <c r="D23" s="21">
        <v>23.77</v>
      </c>
      <c r="E23" s="100">
        <v>1245.3785714285714</v>
      </c>
      <c r="F23" s="33">
        <f t="shared" si="0"/>
        <v>47.899175824175821</v>
      </c>
      <c r="G23" s="77">
        <f t="shared" si="1"/>
        <v>52.392872167798544</v>
      </c>
      <c r="H23" s="107">
        <v>698.75</v>
      </c>
      <c r="I23" s="43">
        <v>26.875</v>
      </c>
      <c r="J23" s="65">
        <v>29.39629785443837</v>
      </c>
      <c r="K23" s="58">
        <v>0.56107437210716193</v>
      </c>
    </row>
    <row r="24" spans="1:11" ht="15" thickBot="1" x14ac:dyDescent="0.4">
      <c r="A24" s="15" t="s">
        <v>4</v>
      </c>
      <c r="B24" s="16">
        <v>123</v>
      </c>
      <c r="C24" s="16">
        <v>118</v>
      </c>
      <c r="D24" s="17">
        <v>110.60999999999997</v>
      </c>
      <c r="E24" s="101">
        <v>2767.6415079365079</v>
      </c>
      <c r="F24" s="34">
        <f t="shared" si="0"/>
        <v>22.50115047102852</v>
      </c>
      <c r="G24" s="78">
        <f t="shared" si="1"/>
        <v>25.021621082510702</v>
      </c>
      <c r="H24" s="108">
        <v>1329.1150793650793</v>
      </c>
      <c r="I24" s="44">
        <v>10.805813653374628</v>
      </c>
      <c r="J24" s="66">
        <v>12.01622890665473</v>
      </c>
      <c r="K24" s="59">
        <v>0.48023382925631797</v>
      </c>
    </row>
    <row r="25" spans="1:11" x14ac:dyDescent="0.35">
      <c r="A25" s="29" t="s">
        <v>5</v>
      </c>
      <c r="B25" s="13">
        <v>136</v>
      </c>
      <c r="C25" s="13">
        <f>SUM(C26:C32)</f>
        <v>128</v>
      </c>
      <c r="D25" s="14">
        <v>127.32000000000001</v>
      </c>
      <c r="E25" s="102">
        <v>5528.2383388770204</v>
      </c>
      <c r="F25" s="35">
        <f t="shared" si="0"/>
        <v>40.648811315272212</v>
      </c>
      <c r="G25" s="79">
        <f t="shared" si="1"/>
        <v>43.420030936828624</v>
      </c>
      <c r="H25" s="109">
        <v>4126.236066149746</v>
      </c>
      <c r="I25" s="45">
        <v>30.339971074630483</v>
      </c>
      <c r="J25" s="67">
        <v>32.408388832467374</v>
      </c>
      <c r="K25" s="60">
        <v>0.74639257810797099</v>
      </c>
    </row>
    <row r="26" spans="1:11" x14ac:dyDescent="0.35">
      <c r="A26" s="24" t="s">
        <v>34</v>
      </c>
      <c r="B26" s="5">
        <v>24</v>
      </c>
      <c r="C26" s="5">
        <v>22</v>
      </c>
      <c r="D26" s="25">
        <v>23.2</v>
      </c>
      <c r="E26" s="99">
        <v>871.305452880453</v>
      </c>
      <c r="F26" s="32">
        <f t="shared" si="0"/>
        <v>36.304393870018878</v>
      </c>
      <c r="G26" s="76">
        <f t="shared" si="1"/>
        <v>37.556269520709179</v>
      </c>
      <c r="H26" s="106">
        <v>697.83878621378619</v>
      </c>
      <c r="I26" s="42">
        <v>29.076616092241093</v>
      </c>
      <c r="J26" s="64">
        <v>30.079258026456301</v>
      </c>
      <c r="K26" s="57">
        <v>0.80091176281153464</v>
      </c>
    </row>
    <row r="27" spans="1:11" x14ac:dyDescent="0.35">
      <c r="A27" s="24" t="s">
        <v>35</v>
      </c>
      <c r="B27" s="5">
        <v>14</v>
      </c>
      <c r="C27" s="5">
        <v>14</v>
      </c>
      <c r="D27" s="25">
        <v>14</v>
      </c>
      <c r="E27" s="99">
        <v>915.26760275566721</v>
      </c>
      <c r="F27" s="32">
        <f t="shared" si="0"/>
        <v>65.376257339690511</v>
      </c>
      <c r="G27" s="76">
        <f t="shared" si="1"/>
        <v>65.376257339690511</v>
      </c>
      <c r="H27" s="106">
        <v>700.50775427081874</v>
      </c>
      <c r="I27" s="42">
        <v>50.036268162201338</v>
      </c>
      <c r="J27" s="64">
        <v>50.036268162201338</v>
      </c>
      <c r="K27" s="57">
        <v>0.76535840683287126</v>
      </c>
    </row>
    <row r="28" spans="1:11" x14ac:dyDescent="0.35">
      <c r="A28" s="24" t="s">
        <v>36</v>
      </c>
      <c r="B28" s="5">
        <v>32</v>
      </c>
      <c r="C28" s="5">
        <v>31</v>
      </c>
      <c r="D28" s="25">
        <v>29.49</v>
      </c>
      <c r="E28" s="99">
        <v>1168.8103532088826</v>
      </c>
      <c r="F28" s="32">
        <f t="shared" si="0"/>
        <v>36.525323537777581</v>
      </c>
      <c r="G28" s="76">
        <f t="shared" si="1"/>
        <v>39.634125235974317</v>
      </c>
      <c r="H28" s="106">
        <v>813.60126229979176</v>
      </c>
      <c r="I28" s="42">
        <v>25.425039446868492</v>
      </c>
      <c r="J28" s="64">
        <v>27.589056029155369</v>
      </c>
      <c r="K28" s="57">
        <v>0.69609347664153509</v>
      </c>
    </row>
    <row r="29" spans="1:11" x14ac:dyDescent="0.35">
      <c r="A29" s="24" t="s">
        <v>37</v>
      </c>
      <c r="B29" s="5">
        <v>11</v>
      </c>
      <c r="C29" s="5">
        <v>10</v>
      </c>
      <c r="D29" s="25">
        <v>10.199999999999999</v>
      </c>
      <c r="E29" s="99">
        <v>518.63095238095241</v>
      </c>
      <c r="F29" s="32">
        <f t="shared" si="0"/>
        <v>47.148268398268399</v>
      </c>
      <c r="G29" s="76">
        <f t="shared" si="1"/>
        <v>50.846171802054158</v>
      </c>
      <c r="H29" s="106">
        <v>436.88095238095241</v>
      </c>
      <c r="I29" s="42">
        <v>39.71645021645022</v>
      </c>
      <c r="J29" s="64">
        <v>42.831465919701216</v>
      </c>
      <c r="K29" s="57">
        <v>0.8423734649374498</v>
      </c>
    </row>
    <row r="30" spans="1:11" x14ac:dyDescent="0.35">
      <c r="A30" s="24" t="s">
        <v>38</v>
      </c>
      <c r="B30" s="5">
        <v>38</v>
      </c>
      <c r="C30" s="5">
        <v>35</v>
      </c>
      <c r="D30" s="25">
        <v>35.49</v>
      </c>
      <c r="E30" s="99">
        <v>1334.448977651065</v>
      </c>
      <c r="F30" s="32">
        <f t="shared" si="0"/>
        <v>35.117078359238555</v>
      </c>
      <c r="G30" s="76">
        <f t="shared" si="1"/>
        <v>37.600703794056493</v>
      </c>
      <c r="H30" s="106">
        <v>958.53231098439824</v>
      </c>
      <c r="I30" s="42">
        <v>25.224534499589428</v>
      </c>
      <c r="J30" s="64">
        <v>27.008518201870899</v>
      </c>
      <c r="K30" s="57">
        <v>0.71829820925160737</v>
      </c>
    </row>
    <row r="31" spans="1:11" x14ac:dyDescent="0.35">
      <c r="A31" s="24" t="s">
        <v>40</v>
      </c>
      <c r="B31" s="5">
        <v>15</v>
      </c>
      <c r="C31" s="5">
        <v>14</v>
      </c>
      <c r="D31" s="25">
        <v>12.94</v>
      </c>
      <c r="E31" s="99">
        <v>545.15</v>
      </c>
      <c r="F31" s="32">
        <f t="shared" si="0"/>
        <v>36.343333333333334</v>
      </c>
      <c r="G31" s="76">
        <f t="shared" si="1"/>
        <v>42.129057187017004</v>
      </c>
      <c r="H31" s="106">
        <v>371.5</v>
      </c>
      <c r="I31" s="42">
        <v>24.766666666666666</v>
      </c>
      <c r="J31" s="64">
        <v>28.709428129829984</v>
      </c>
      <c r="K31" s="57">
        <v>0.68146381729799144</v>
      </c>
    </row>
    <row r="32" spans="1:11" ht="15" thickBot="1" x14ac:dyDescent="0.4">
      <c r="A32" s="30" t="s">
        <v>39</v>
      </c>
      <c r="B32" s="22">
        <v>2</v>
      </c>
      <c r="C32" s="22">
        <v>2</v>
      </c>
      <c r="D32" s="21">
        <v>2</v>
      </c>
      <c r="E32" s="100">
        <v>174.625</v>
      </c>
      <c r="F32" s="33">
        <f t="shared" si="0"/>
        <v>87.3125</v>
      </c>
      <c r="G32" s="77">
        <f t="shared" si="1"/>
        <v>87.3125</v>
      </c>
      <c r="H32" s="107">
        <v>147.375</v>
      </c>
      <c r="I32" s="43">
        <v>73.6875</v>
      </c>
      <c r="J32" s="65">
        <v>73.6875</v>
      </c>
      <c r="K32" s="58">
        <v>0.84395132426628494</v>
      </c>
    </row>
    <row r="33" spans="1:11" ht="15" thickBot="1" x14ac:dyDescent="0.4">
      <c r="A33" s="88"/>
      <c r="D33" s="89"/>
      <c r="E33" s="93"/>
      <c r="F33" s="89"/>
      <c r="G33" s="89"/>
      <c r="H33" s="93"/>
      <c r="I33" s="89"/>
      <c r="K33" s="90"/>
    </row>
    <row r="34" spans="1:11" ht="16" thickBot="1" x14ac:dyDescent="0.4">
      <c r="A34" s="51" t="s">
        <v>41</v>
      </c>
      <c r="B34" s="11">
        <v>698</v>
      </c>
      <c r="C34" s="11">
        <v>645</v>
      </c>
      <c r="D34" s="12">
        <v>592.39499999999998</v>
      </c>
      <c r="E34" s="97">
        <v>22366.054181274551</v>
      </c>
      <c r="F34" s="36">
        <v>32.043057566295914</v>
      </c>
      <c r="G34" s="80">
        <v>37.755305465566977</v>
      </c>
      <c r="H34" s="110">
        <v>14607.097080504944</v>
      </c>
      <c r="I34" s="124">
        <f>SUM(H34/B34)</f>
        <v>20.927073181239173</v>
      </c>
      <c r="J34" s="125">
        <f>SUM(H34/D34)</f>
        <v>24.657698124570505</v>
      </c>
      <c r="K34" s="68">
        <v>0.6530922692986405</v>
      </c>
    </row>
    <row r="35" spans="1:11" ht="15" thickBot="1" x14ac:dyDescent="0.4">
      <c r="A35" s="3"/>
      <c r="D35" s="89"/>
      <c r="E35" s="93"/>
      <c r="F35" s="89"/>
      <c r="G35" s="89"/>
      <c r="H35" s="93"/>
      <c r="I35" s="89"/>
      <c r="K35" s="90"/>
    </row>
    <row r="36" spans="1:11" ht="19" thickBot="1" x14ac:dyDescent="0.5">
      <c r="A36" s="10" t="s">
        <v>42</v>
      </c>
      <c r="B36" s="6"/>
      <c r="C36" s="6"/>
      <c r="D36" s="6"/>
      <c r="E36" s="103"/>
      <c r="F36" s="91"/>
      <c r="G36" s="91"/>
      <c r="H36" s="103"/>
      <c r="I36" s="91"/>
      <c r="J36" s="92"/>
      <c r="K36" s="7"/>
    </row>
    <row r="37" spans="1:11" x14ac:dyDescent="0.35">
      <c r="A37" s="38" t="s">
        <v>28</v>
      </c>
      <c r="B37" s="5">
        <v>30</v>
      </c>
      <c r="C37" s="5">
        <v>25</v>
      </c>
      <c r="D37" s="25">
        <v>28.55</v>
      </c>
      <c r="E37" s="99">
        <v>801.43358617873787</v>
      </c>
      <c r="F37" s="32">
        <f t="shared" ref="F37:F43" si="2">SUM(E37/B37)</f>
        <v>26.714452872624594</v>
      </c>
      <c r="G37" s="76">
        <f t="shared" si="1"/>
        <v>28.071228937959294</v>
      </c>
      <c r="H37" s="111">
        <v>585.60003639518823</v>
      </c>
      <c r="I37" s="71">
        <v>19.520001213172939</v>
      </c>
      <c r="J37" s="72">
        <v>20.511384812440919</v>
      </c>
      <c r="K37" s="121">
        <v>0.7306906604542851</v>
      </c>
    </row>
    <row r="38" spans="1:11" x14ac:dyDescent="0.35">
      <c r="A38" s="24" t="s">
        <v>29</v>
      </c>
      <c r="B38" s="5">
        <v>16</v>
      </c>
      <c r="C38" s="5">
        <v>11</v>
      </c>
      <c r="D38" s="25">
        <v>15.05</v>
      </c>
      <c r="E38" s="99">
        <v>280.31535947712416</v>
      </c>
      <c r="F38" s="32">
        <f t="shared" si="2"/>
        <v>17.51970996732026</v>
      </c>
      <c r="G38" s="76">
        <f t="shared" si="1"/>
        <v>18.625605280872037</v>
      </c>
      <c r="H38" s="106">
        <v>223.81535947712422</v>
      </c>
      <c r="I38" s="42">
        <v>13.988459967320264</v>
      </c>
      <c r="J38" s="64">
        <v>14.871452456951774</v>
      </c>
      <c r="K38" s="57">
        <v>0.79844129802451735</v>
      </c>
    </row>
    <row r="39" spans="1:11" x14ac:dyDescent="0.35">
      <c r="A39" s="24" t="s">
        <v>30</v>
      </c>
      <c r="B39" s="5">
        <v>14</v>
      </c>
      <c r="C39" s="5">
        <v>14</v>
      </c>
      <c r="D39" s="25">
        <v>13.5</v>
      </c>
      <c r="E39" s="99">
        <v>521.11822670161382</v>
      </c>
      <c r="F39" s="32">
        <f t="shared" si="2"/>
        <v>37.222730478686699</v>
      </c>
      <c r="G39" s="76">
        <f t="shared" si="1"/>
        <v>38.601350126045467</v>
      </c>
      <c r="H39" s="106">
        <v>361.78467691806401</v>
      </c>
      <c r="I39" s="42">
        <v>25.841762637004571</v>
      </c>
      <c r="J39" s="64">
        <v>26.798864956893631</v>
      </c>
      <c r="K39" s="57">
        <v>0.69424682995250075</v>
      </c>
    </row>
    <row r="40" spans="1:11" x14ac:dyDescent="0.35">
      <c r="A40" s="38" t="s">
        <v>31</v>
      </c>
      <c r="B40" s="5">
        <v>13</v>
      </c>
      <c r="C40" s="5">
        <v>13</v>
      </c>
      <c r="D40" s="25">
        <v>12.49</v>
      </c>
      <c r="E40" s="99">
        <v>386.07500000000005</v>
      </c>
      <c r="F40" s="32">
        <f t="shared" si="2"/>
        <v>29.698076923076925</v>
      </c>
      <c r="G40" s="76">
        <f t="shared" si="1"/>
        <v>30.910728582866295</v>
      </c>
      <c r="H40" s="106">
        <v>196.875</v>
      </c>
      <c r="I40" s="42">
        <v>15.14423076923077</v>
      </c>
      <c r="J40" s="64">
        <v>15.762610088070456</v>
      </c>
      <c r="K40" s="57">
        <v>0.50993977854043893</v>
      </c>
    </row>
    <row r="41" spans="1:11" x14ac:dyDescent="0.35">
      <c r="A41" s="38" t="s">
        <v>32</v>
      </c>
      <c r="B41" s="5">
        <v>10</v>
      </c>
      <c r="C41" s="5">
        <v>10</v>
      </c>
      <c r="D41" s="25">
        <v>10</v>
      </c>
      <c r="E41" s="99">
        <v>335.5</v>
      </c>
      <c r="F41" s="32">
        <f t="shared" si="2"/>
        <v>33.549999999999997</v>
      </c>
      <c r="G41" s="76">
        <f t="shared" si="1"/>
        <v>33.549999999999997</v>
      </c>
      <c r="H41" s="106">
        <v>205.25</v>
      </c>
      <c r="I41" s="42">
        <v>20.524999999999999</v>
      </c>
      <c r="J41" s="64">
        <v>20.524999999999999</v>
      </c>
      <c r="K41" s="57">
        <v>0.6117734724292101</v>
      </c>
    </row>
    <row r="42" spans="1:11" x14ac:dyDescent="0.35">
      <c r="A42" s="38" t="s">
        <v>33</v>
      </c>
      <c r="B42" s="5">
        <v>5</v>
      </c>
      <c r="C42" s="5">
        <v>4</v>
      </c>
      <c r="D42" s="25">
        <v>5</v>
      </c>
      <c r="E42" s="99">
        <v>182.5</v>
      </c>
      <c r="F42" s="32">
        <f t="shared" si="2"/>
        <v>36.5</v>
      </c>
      <c r="G42" s="76">
        <f t="shared" si="1"/>
        <v>36.5</v>
      </c>
      <c r="H42" s="106">
        <v>121.5</v>
      </c>
      <c r="I42" s="42">
        <v>24.3</v>
      </c>
      <c r="J42" s="64">
        <v>24.3</v>
      </c>
      <c r="K42" s="57">
        <v>0.66575342465753429</v>
      </c>
    </row>
    <row r="43" spans="1:11" x14ac:dyDescent="0.35">
      <c r="A43" s="39" t="s">
        <v>58</v>
      </c>
      <c r="B43" s="27">
        <v>1</v>
      </c>
      <c r="C43" s="27">
        <v>1</v>
      </c>
      <c r="D43" s="28">
        <v>1</v>
      </c>
      <c r="E43" s="104">
        <v>28.23214286</v>
      </c>
      <c r="F43" s="40">
        <f t="shared" si="2"/>
        <v>28.23214286</v>
      </c>
      <c r="G43" s="81">
        <f t="shared" si="1"/>
        <v>28.23214286</v>
      </c>
      <c r="H43" s="112">
        <v>18.375</v>
      </c>
      <c r="I43" s="46">
        <v>18.375</v>
      </c>
      <c r="J43" s="73">
        <v>18.375</v>
      </c>
      <c r="K43" s="69">
        <v>0.65085388987720649</v>
      </c>
    </row>
    <row r="44" spans="1:11" ht="16" thickBot="1" x14ac:dyDescent="0.4">
      <c r="A44" s="8" t="s">
        <v>56</v>
      </c>
      <c r="B44" s="9">
        <f>SUM(B37+B40+B41+B42+B43)</f>
        <v>59</v>
      </c>
      <c r="C44" s="9">
        <f>SUM(C37+C40+C41+C42+C43)</f>
        <v>53</v>
      </c>
      <c r="D44" s="9">
        <f>SUM(D37+D40+D41+D42+D43)</f>
        <v>57.04</v>
      </c>
      <c r="E44" s="96">
        <v>2535.1743152174759</v>
      </c>
      <c r="F44" s="37">
        <v>43.709901986508207</v>
      </c>
      <c r="G44" s="82">
        <v>29.619982652383172</v>
      </c>
      <c r="H44" s="113">
        <v>1713.2000727903765</v>
      </c>
      <c r="I44" s="122">
        <f>SUM(H44/B44)</f>
        <v>29.037289369328416</v>
      </c>
      <c r="J44" s="123">
        <f>SUM(H44/D44)</f>
        <v>30.035064389733108</v>
      </c>
      <c r="K44" s="70">
        <v>0.6757721007612103</v>
      </c>
    </row>
    <row r="45" spans="1:11" x14ac:dyDescent="0.35">
      <c r="D45" s="89"/>
      <c r="E45" s="93"/>
      <c r="H45" s="93"/>
    </row>
    <row r="46" spans="1:11" x14ac:dyDescent="0.35">
      <c r="D46" s="89"/>
      <c r="E46" s="93"/>
      <c r="H46" s="93"/>
    </row>
    <row r="47" spans="1:11" x14ac:dyDescent="0.35">
      <c r="D47" s="89"/>
      <c r="E47" s="93"/>
      <c r="H47" s="93"/>
    </row>
    <row r="48" spans="1:11" ht="18.5" x14ac:dyDescent="0.45">
      <c r="A48" s="2" t="s">
        <v>60</v>
      </c>
      <c r="B48" s="2">
        <v>757</v>
      </c>
      <c r="C48" s="2">
        <v>698</v>
      </c>
      <c r="D48" s="4">
        <v>649.43500000000051</v>
      </c>
      <c r="E48" s="95">
        <v>24099.794910310422</v>
      </c>
      <c r="F48" s="83">
        <f>SUM(E48/B48)</f>
        <v>31.835924584293821</v>
      </c>
      <c r="G48" s="84">
        <f t="shared" ref="G48" si="3">SUM(E48/D48)</f>
        <v>37.108863720480727</v>
      </c>
      <c r="H48" s="114">
        <v>15734.697116900139</v>
      </c>
      <c r="I48" s="85">
        <f>SUM(H48/B48)</f>
        <v>20.785597248216828</v>
      </c>
      <c r="J48" s="86">
        <f>SUM(H48/D48)</f>
        <v>24.228286305635091</v>
      </c>
      <c r="K48" s="87">
        <f>SUM(H48/E48)</f>
        <v>0.65289755267454541</v>
      </c>
    </row>
    <row r="49" spans="1:3" x14ac:dyDescent="0.35">
      <c r="C49" s="93"/>
    </row>
    <row r="51" spans="1:3" x14ac:dyDescent="0.35">
      <c r="A51" s="54" t="s">
        <v>43</v>
      </c>
    </row>
  </sheetData>
  <mergeCells count="2"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Háskóli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sverrirg</dc:creator>
  <cp:lastModifiedBy>Sverrir Guðmundsson - HI</cp:lastModifiedBy>
  <cp:lastPrinted>2016-09-12T11:13:49Z</cp:lastPrinted>
  <dcterms:created xsi:type="dcterms:W3CDTF">2016-09-12T11:11:45Z</dcterms:created>
  <dcterms:modified xsi:type="dcterms:W3CDTF">2023-04-17T10:43:33Z</dcterms:modified>
</cp:coreProperties>
</file>