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<sst xmlns="http://schemas.openxmlformats.org/spreadsheetml/2006/main" count="49" uniqueCount="47">
  <si>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Rannsóknarstig 2011</t>
  </si>
  <si>
    <t>Aflstig 2011</t>
  </si>
  <si>
    <t>Svið/Deild/Stofnun</t>
  </si>
  <si>
    <t xml:space="preserve">Fjöldi starfsmanna </t>
  </si>
  <si>
    <t>Fjöldi sem skilar</t>
  </si>
  <si>
    <t>Meðaltal rannsóknastiga/ fj. starfsmanna</t>
  </si>
  <si>
    <t>Meðaltal rannsóknastiga/starfshlutfall</t>
  </si>
  <si>
    <t>Meðaltal aflstiga/fj. starfsmanna</t>
  </si>
  <si>
    <t>Meðaltal aflstiga/starfshlutfall</t>
  </si>
  <si>
    <t>Hlutfall aflstiga af rannsóknastigum</t>
  </si>
  <si>
    <t>Félagsvísindasvið</t>
  </si>
  <si>
    <t>félags- og mannvísindadeild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</si>
  <si>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</si>
  <si>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</si>
  <si>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</si>
  <si>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</si>
  <si>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</si>
  <si>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</si>
  <si>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</si>
  <si>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</si>
  <si>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læknadeild</t>
  </si>
  <si>
    <t>lýðheilsufræði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</si>
  <si>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</si>
  <si>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</si>
  <si>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</si>
  <si>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</si>
  <si>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</si>
  <si>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</si>
  <si>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sagnfræði- og heimspekideild</t>
  </si>
  <si>
    <t>Menntavísindasvið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</si>
  <si>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</si>
  <si>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</si>
  <si>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</si>
  <si>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</si>
  <si>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</si>
  <si>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</si>
  <si>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byggingarverkfræðideild</t>
  </si>
  <si>
    <t>Deildir samtals</t>
  </si>
  <si>
    <t>Stofnanir</t>
  </si>
  <si>
    <t>Raunvísindastofnun</t>
  </si>
  <si>
    <t>Stofnun Árna Magnússonar í íslenskum fræðum</t>
  </si>
  <si>
    <t>Tilraunastöð HÍ í meinafræði að Keldum</t>
  </si>
  <si>
    <t>Stofnun fræðasetra og aðrar stofnanir</t>
  </si>
  <si>
    <t>Samtals deildir og stofnanir</t>
  </si>
  <si>
    <t>Fjöldi starfsígilda</t>
  </si>
  <si>
    <t>*deild erlendra tungumála, bókmennta- og málvísinda</t>
  </si>
  <si>
    <t>* Erlendir sendilektorar sem ekki hafa rannsóknaskyldu eru taldir með starfsmönnum deildarinnar.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</si>
</sst>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4"/>
      <color indexed="2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 tint="-0.04997999966144562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15" borderId="13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14" borderId="14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20" fillId="13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1" fillId="0" borderId="17" xfId="0" applyNumberFormat="1" applyFont="1" applyBorder="1" applyAlignment="1">
      <alignment/>
    </xf>
    <xf numFmtId="0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164" fontId="21" fillId="15" borderId="20" xfId="0" applyNumberFormat="1" applyFont="1" applyFill="1" applyBorder="1" applyAlignment="1">
      <alignment/>
    </xf>
    <xf numFmtId="164" fontId="21" fillId="9" borderId="18" xfId="0" applyNumberFormat="1" applyFont="1" applyFill="1" applyBorder="1" applyAlignment="1">
      <alignment/>
    </xf>
    <xf numFmtId="164" fontId="21" fillId="3" borderId="19" xfId="0" applyNumberFormat="1" applyFont="1" applyFill="1" applyBorder="1" applyAlignment="1">
      <alignment/>
    </xf>
    <xf numFmtId="3" fontId="21" fillId="14" borderId="17" xfId="0" applyNumberFormat="1" applyFont="1" applyFill="1" applyBorder="1" applyAlignment="1">
      <alignment/>
    </xf>
    <xf numFmtId="164" fontId="21" fillId="8" borderId="18" xfId="0" applyNumberFormat="1" applyFont="1" applyFill="1" applyBorder="1" applyAlignment="1">
      <alignment/>
    </xf>
    <xf numFmtId="164" fontId="21" fillId="2" borderId="21" xfId="0" applyNumberFormat="1" applyFont="1" applyFill="1" applyBorder="1" applyAlignment="1">
      <alignment/>
    </xf>
    <xf numFmtId="9" fontId="21" fillId="13" borderId="22" xfId="57" applyFont="1" applyFill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164" fontId="18" fillId="15" borderId="26" xfId="0" applyNumberFormat="1" applyFont="1" applyFill="1" applyBorder="1" applyAlignment="1">
      <alignment/>
    </xf>
    <xf numFmtId="164" fontId="20" fillId="9" borderId="24" xfId="0" applyNumberFormat="1" applyFont="1" applyFill="1" applyBorder="1" applyAlignment="1">
      <alignment/>
    </xf>
    <xf numFmtId="164" fontId="20" fillId="3" borderId="25" xfId="0" applyNumberFormat="1" applyFont="1" applyFill="1" applyBorder="1" applyAlignment="1">
      <alignment/>
    </xf>
    <xf numFmtId="3" fontId="18" fillId="14" borderId="26" xfId="0" applyNumberFormat="1" applyFont="1" applyFill="1" applyBorder="1" applyAlignment="1">
      <alignment/>
    </xf>
    <xf numFmtId="164" fontId="20" fillId="8" borderId="24" xfId="0" applyNumberFormat="1" applyFont="1" applyFill="1" applyBorder="1" applyAlignment="1">
      <alignment/>
    </xf>
    <xf numFmtId="164" fontId="20" fillId="2" borderId="27" xfId="0" applyNumberFormat="1" applyFont="1" applyFill="1" applyBorder="1" applyAlignment="1">
      <alignment/>
    </xf>
    <xf numFmtId="9" fontId="18" fillId="13" borderId="28" xfId="57" applyFont="1" applyFill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29" xfId="0" applyNumberFormat="1" applyFont="1" applyBorder="1" applyAlignment="1">
      <alignment/>
    </xf>
    <xf numFmtId="0" fontId="18" fillId="0" borderId="30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164" fontId="18" fillId="15" borderId="32" xfId="0" applyNumberFormat="1" applyFont="1" applyFill="1" applyBorder="1" applyAlignment="1">
      <alignment/>
    </xf>
    <xf numFmtId="164" fontId="20" fillId="9" borderId="30" xfId="0" applyNumberFormat="1" applyFont="1" applyFill="1" applyBorder="1" applyAlignment="1">
      <alignment/>
    </xf>
    <xf numFmtId="164" fontId="20" fillId="3" borderId="31" xfId="0" applyNumberFormat="1" applyFont="1" applyFill="1" applyBorder="1" applyAlignment="1">
      <alignment/>
    </xf>
    <xf numFmtId="3" fontId="18" fillId="14" borderId="32" xfId="0" applyNumberFormat="1" applyFont="1" applyFill="1" applyBorder="1" applyAlignment="1">
      <alignment/>
    </xf>
    <xf numFmtId="164" fontId="20" fillId="8" borderId="30" xfId="0" applyNumberFormat="1" applyFont="1" applyFill="1" applyBorder="1" applyAlignment="1">
      <alignment/>
    </xf>
    <xf numFmtId="164" fontId="20" fillId="2" borderId="33" xfId="0" applyNumberFormat="1" applyFont="1" applyFill="1" applyBorder="1" applyAlignment="1">
      <alignment/>
    </xf>
    <xf numFmtId="9" fontId="18" fillId="13" borderId="34" xfId="57" applyFont="1" applyFill="1" applyBorder="1" applyAlignment="1">
      <alignment/>
    </xf>
    <xf numFmtId="164" fontId="18" fillId="9" borderId="24" xfId="0" applyNumberFormat="1" applyFont="1" applyFill="1" applyBorder="1" applyAlignment="1">
      <alignment/>
    </xf>
    <xf numFmtId="164" fontId="18" fillId="3" borderId="25" xfId="0" applyNumberFormat="1" applyFont="1" applyFill="1" applyBorder="1" applyAlignment="1">
      <alignment/>
    </xf>
    <xf numFmtId="164" fontId="18" fillId="8" borderId="24" xfId="0" applyNumberFormat="1" applyFont="1" applyFill="1" applyBorder="1" applyAlignment="1">
      <alignment/>
    </xf>
    <xf numFmtId="164" fontId="18" fillId="2" borderId="27" xfId="0" applyNumberFormat="1" applyFont="1" applyFill="1" applyBorder="1" applyAlignment="1">
      <alignment/>
    </xf>
    <xf numFmtId="0" fontId="18" fillId="0" borderId="24" xfId="0" applyNumberFormat="1" applyFont="1" applyBorder="1" applyAlignment="1">
      <alignment horizontal="left" indent="1"/>
    </xf>
    <xf numFmtId="164" fontId="18" fillId="9" borderId="30" xfId="0" applyNumberFormat="1" applyFont="1" applyFill="1" applyBorder="1" applyAlignment="1">
      <alignment/>
    </xf>
    <xf numFmtId="164" fontId="18" fillId="3" borderId="31" xfId="0" applyNumberFormat="1" applyFont="1" applyFill="1" applyBorder="1" applyAlignment="1">
      <alignment/>
    </xf>
    <xf numFmtId="164" fontId="18" fillId="8" borderId="30" xfId="0" applyNumberFormat="1" applyFont="1" applyFill="1" applyBorder="1" applyAlignment="1">
      <alignment/>
    </xf>
    <xf numFmtId="164" fontId="18" fillId="2" borderId="33" xfId="0" applyNumberFormat="1" applyFont="1" applyFill="1" applyBorder="1" applyAlignment="1">
      <alignment/>
    </xf>
    <xf numFmtId="0" fontId="21" fillId="0" borderId="35" xfId="0" applyNumberFormat="1" applyFont="1" applyBorder="1" applyAlignment="1">
      <alignment/>
    </xf>
    <xf numFmtId="0" fontId="18" fillId="0" borderId="36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64" fontId="21" fillId="15" borderId="38" xfId="0" applyNumberFormat="1" applyFont="1" applyFill="1" applyBorder="1" applyAlignment="1">
      <alignment/>
    </xf>
    <xf numFmtId="164" fontId="21" fillId="9" borderId="36" xfId="0" applyNumberFormat="1" applyFont="1" applyFill="1" applyBorder="1" applyAlignment="1">
      <alignment/>
    </xf>
    <xf numFmtId="164" fontId="21" fillId="3" borderId="37" xfId="0" applyNumberFormat="1" applyFont="1" applyFill="1" applyBorder="1" applyAlignment="1">
      <alignment/>
    </xf>
    <xf numFmtId="3" fontId="21" fillId="14" borderId="35" xfId="0" applyNumberFormat="1" applyFont="1" applyFill="1" applyBorder="1" applyAlignment="1">
      <alignment/>
    </xf>
    <xf numFmtId="164" fontId="21" fillId="8" borderId="36" xfId="0" applyNumberFormat="1" applyFont="1" applyFill="1" applyBorder="1" applyAlignment="1">
      <alignment/>
    </xf>
    <xf numFmtId="164" fontId="21" fillId="2" borderId="39" xfId="0" applyNumberFormat="1" applyFont="1" applyFill="1" applyBorder="1" applyAlignment="1">
      <alignment/>
    </xf>
    <xf numFmtId="9" fontId="21" fillId="13" borderId="40" xfId="57" applyFont="1" applyFill="1" applyBorder="1" applyAlignment="1">
      <alignment/>
    </xf>
    <xf numFmtId="0" fontId="18" fillId="0" borderId="23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3" fontId="18" fillId="0" borderId="23" xfId="0" applyNumberFormat="1" applyFont="1" applyFill="1" applyBorder="1" applyAlignment="1">
      <alignment/>
    </xf>
    <xf numFmtId="164" fontId="20" fillId="0" borderId="41" xfId="0" applyNumberFormat="1" applyFont="1" applyFill="1" applyBorder="1" applyAlignment="1">
      <alignment/>
    </xf>
    <xf numFmtId="9" fontId="18" fillId="0" borderId="41" xfId="57" applyFont="1" applyFill="1" applyBorder="1" applyAlignment="1">
      <alignment/>
    </xf>
    <xf numFmtId="164" fontId="21" fillId="15" borderId="36" xfId="0" applyNumberFormat="1" applyFont="1" applyFill="1" applyBorder="1" applyAlignment="1">
      <alignment/>
    </xf>
    <xf numFmtId="164" fontId="21" fillId="14" borderId="35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3" fontId="22" fillId="0" borderId="36" xfId="0" applyNumberFormat="1" applyFont="1" applyBorder="1" applyAlignment="1">
      <alignment/>
    </xf>
    <xf numFmtId="3" fontId="22" fillId="0" borderId="37" xfId="0" applyNumberFormat="1" applyFont="1" applyBorder="1" applyAlignment="1">
      <alignment/>
    </xf>
    <xf numFmtId="164" fontId="22" fillId="15" borderId="38" xfId="0" applyNumberFormat="1" applyFont="1" applyFill="1" applyBorder="1" applyAlignment="1">
      <alignment/>
    </xf>
    <xf numFmtId="164" fontId="22" fillId="9" borderId="36" xfId="0" applyNumberFormat="1" applyFont="1" applyFill="1" applyBorder="1" applyAlignment="1">
      <alignment/>
    </xf>
    <xf numFmtId="164" fontId="22" fillId="3" borderId="39" xfId="0" applyNumberFormat="1" applyFont="1" applyFill="1" applyBorder="1" applyAlignment="1">
      <alignment/>
    </xf>
    <xf numFmtId="3" fontId="22" fillId="14" borderId="35" xfId="0" applyNumberFormat="1" applyFont="1" applyFill="1" applyBorder="1" applyAlignment="1">
      <alignment/>
    </xf>
    <xf numFmtId="164" fontId="22" fillId="8" borderId="36" xfId="0" applyNumberFormat="1" applyFont="1" applyFill="1" applyBorder="1" applyAlignment="1">
      <alignment/>
    </xf>
    <xf numFmtId="164" fontId="22" fillId="2" borderId="39" xfId="0" applyNumberFormat="1" applyFont="1" applyFill="1" applyBorder="1" applyAlignment="1">
      <alignment/>
    </xf>
    <xf numFmtId="9" fontId="22" fillId="13" borderId="40" xfId="57" applyFont="1" applyFill="1" applyBorder="1" applyAlignment="1">
      <alignment/>
    </xf>
    <xf numFmtId="0" fontId="40" fillId="21" borderId="13" xfId="0" applyFont="1" applyFill="1" applyBorder="1" applyAlignment="1">
      <alignment horizontal="center" vertical="center" wrapText="1"/>
    </xf>
    <xf numFmtId="0" fontId="40" fillId="21" borderId="4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42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45.8515625" style="0" customWidth="1"/>
    <col min="6" max="6" width="11.140625" style="0" customWidth="1"/>
  </cols>
  <sheetData>
    <row r="1" spans="1:13" ht="15.75" thickBot="1">
      <c r="A1" s="1"/>
      <c r="B1" s="1"/>
      <c r="C1" s="1"/>
      <c r="D1" s="1"/>
      <c r="E1" s="1"/>
      <c r="J1" s="1"/>
      <c r="K1" s="1"/>
      <c r="L1" s="1"/>
      <c r="M1" s="1"/>
    </row>
    <row r="2" spans="1:13" ht="19.5" thickBot="1">
      <c r="A2" s="1"/>
      <c r="B2" s="1"/>
      <c r="C2" s="1"/>
      <c r="D2" s="1"/>
      <c r="E2" s="1"/>
      <c r="F2" s="90" t="s">
        <v>0</v>
      </c>
      <c r="G2" s="91"/>
      <c r="H2" s="91"/>
      <c r="I2" s="92" t="s">
        <v>1</v>
      </c>
      <c r="J2" s="93"/>
      <c r="K2" s="94"/>
      <c r="L2" s="1"/>
      <c r="M2" s="1"/>
    </row>
    <row r="3" spans="1:13" ht="64.5" thickBot="1">
      <c r="A3" s="95" t="s">
        <v>2</v>
      </c>
      <c r="B3" s="96"/>
      <c r="C3" s="2" t="s">
        <v>3</v>
      </c>
      <c r="D3" s="3" t="s">
        <v>4</v>
      </c>
      <c r="E3" s="4" t="s">
        <v>44</v>
      </c>
      <c r="F3" s="5" t="s">
        <v>0</v>
      </c>
      <c r="G3" s="6" t="s">
        <v>5</v>
      </c>
      <c r="H3" s="7" t="s">
        <v>6</v>
      </c>
      <c r="I3" s="8" t="s">
        <v>1</v>
      </c>
      <c r="J3" s="9" t="s">
        <v>7</v>
      </c>
      <c r="K3" s="10" t="s">
        <v>8</v>
      </c>
      <c r="L3" s="11" t="s">
        <v>9</v>
      </c>
      <c r="M3" s="12"/>
    </row>
    <row r="4" spans="1:13" ht="15.75">
      <c r="A4" s="13" t="s">
        <v>10</v>
      </c>
      <c r="B4" s="14"/>
      <c r="C4" s="15">
        <f>SUM(C5:C10)</f>
        <v>125</v>
      </c>
      <c r="D4" s="15">
        <f>SUM(D5:D10)</f>
        <v>114</v>
      </c>
      <c r="E4" s="16">
        <f>SUM(E5:E10)</f>
        <v>109.16999999999999</v>
      </c>
      <c r="F4" s="17">
        <f>SUM(F5:F10)</f>
        <v>4218.4624542003885</v>
      </c>
      <c r="G4" s="18">
        <f aca="true" t="shared" si="0" ref="G4:G31">SUM(F4/C4)</f>
        <v>33.747699633603105</v>
      </c>
      <c r="H4" s="19">
        <f>SUM(F4/E4)</f>
        <v>38.64122427590353</v>
      </c>
      <c r="I4" s="20">
        <f>SUM(I5:I10)</f>
        <v>2020.28</v>
      </c>
      <c r="J4" s="21">
        <f aca="true" t="shared" si="1" ref="J4:J31">SUM(I4/C4)</f>
        <v>16.16224</v>
      </c>
      <c r="K4" s="22">
        <f aca="true" t="shared" si="2" ref="K4:K31">SUM(I4/E4)</f>
        <v>18.505816616286527</v>
      </c>
      <c r="L4" s="23">
        <f aca="true" t="shared" si="3" ref="L4:L31">SUM(I4/F4)</f>
        <v>0.47891382747483646</v>
      </c>
      <c r="M4" s="1"/>
    </row>
    <row r="5" spans="1:13" ht="15">
      <c r="A5" s="24"/>
      <c r="B5" s="25" t="s">
        <v>11</v>
      </c>
      <c r="C5" s="26">
        <v>29</v>
      </c>
      <c r="D5" s="26">
        <v>29</v>
      </c>
      <c r="E5" s="27">
        <v>26.359999999999996</v>
      </c>
      <c r="F5" s="28">
        <v>1055.2343434343434</v>
      </c>
      <c r="G5" s="29">
        <f t="shared" si="0"/>
        <v>36.38739115290839</v>
      </c>
      <c r="H5" s="30">
        <f aca="true" t="shared" si="4" ref="H5:H42">SUM(F5/E5)</f>
        <v>40.031651875354456</v>
      </c>
      <c r="I5" s="31">
        <v>485.4</v>
      </c>
      <c r="J5" s="32">
        <f t="shared" si="1"/>
        <v>16.73793103448276</v>
      </c>
      <c r="K5" s="33">
        <f t="shared" si="2"/>
        <v>18.414264036418817</v>
      </c>
      <c r="L5" s="34">
        <f t="shared" si="3"/>
        <v>0.4599926101914267</v>
      </c>
      <c r="M5" s="1"/>
    </row>
    <row r="6" spans="1:13" ht="15">
      <c r="A6" s="35"/>
      <c r="B6" s="25" t="s">
        <v>12</v>
      </c>
      <c r="C6" s="26">
        <v>12</v>
      </c>
      <c r="D6" s="26">
        <v>9</v>
      </c>
      <c r="E6" s="27">
        <v>8.89</v>
      </c>
      <c r="F6" s="28">
        <v>260.9552536231884</v>
      </c>
      <c r="G6" s="29">
        <f t="shared" si="0"/>
        <v>21.7462711352657</v>
      </c>
      <c r="H6" s="30">
        <f>SUM(F6/E6)</f>
        <v>29.353796808007694</v>
      </c>
      <c r="I6" s="31">
        <v>82.52</v>
      </c>
      <c r="J6" s="32">
        <f t="shared" si="1"/>
        <v>6.876666666666666</v>
      </c>
      <c r="K6" s="33">
        <f t="shared" si="2"/>
        <v>9.282339707536558</v>
      </c>
      <c r="L6" s="34">
        <f t="shared" si="3"/>
        <v>0.3162227962620611</v>
      </c>
      <c r="M6" s="1"/>
    </row>
    <row r="7" spans="1:13" ht="15">
      <c r="A7" s="35"/>
      <c r="B7" s="25" t="s">
        <v>13</v>
      </c>
      <c r="C7" s="26">
        <v>14</v>
      </c>
      <c r="D7" s="26">
        <v>13</v>
      </c>
      <c r="E7" s="27">
        <v>13</v>
      </c>
      <c r="F7" s="28">
        <v>561.7178571428572</v>
      </c>
      <c r="G7" s="29">
        <f t="shared" si="0"/>
        <v>40.122704081632655</v>
      </c>
      <c r="H7" s="30">
        <f t="shared" si="4"/>
        <v>43.20906593406593</v>
      </c>
      <c r="I7" s="31">
        <v>293.77</v>
      </c>
      <c r="J7" s="32">
        <f t="shared" si="1"/>
        <v>20.983571428571427</v>
      </c>
      <c r="K7" s="33">
        <f t="shared" si="2"/>
        <v>22.597692307692306</v>
      </c>
      <c r="L7" s="34">
        <f t="shared" si="3"/>
        <v>0.5229849759347919</v>
      </c>
      <c r="M7" s="1"/>
    </row>
    <row r="8" spans="1:13" ht="15">
      <c r="A8" s="35"/>
      <c r="B8" s="25" t="s">
        <v>14</v>
      </c>
      <c r="C8" s="26">
        <v>23</v>
      </c>
      <c r="D8" s="26">
        <v>20</v>
      </c>
      <c r="E8" s="27">
        <v>17.88</v>
      </c>
      <c r="F8" s="28">
        <v>773.0833333333333</v>
      </c>
      <c r="G8" s="29">
        <f t="shared" si="0"/>
        <v>33.612318840579704</v>
      </c>
      <c r="H8" s="30">
        <f t="shared" si="4"/>
        <v>43.23732289336316</v>
      </c>
      <c r="I8" s="31">
        <v>469</v>
      </c>
      <c r="J8" s="32">
        <f t="shared" si="1"/>
        <v>20.391304347826086</v>
      </c>
      <c r="K8" s="33">
        <f t="shared" si="2"/>
        <v>26.230425055928414</v>
      </c>
      <c r="L8" s="34">
        <f t="shared" si="3"/>
        <v>0.6066616363048399</v>
      </c>
      <c r="M8" s="1"/>
    </row>
    <row r="9" spans="1:13" ht="15">
      <c r="A9" s="35"/>
      <c r="B9" s="25" t="s">
        <v>15</v>
      </c>
      <c r="C9" s="26">
        <v>15</v>
      </c>
      <c r="D9" s="26">
        <v>15</v>
      </c>
      <c r="E9" s="27">
        <v>14.49</v>
      </c>
      <c r="F9" s="28">
        <v>675.53</v>
      </c>
      <c r="G9" s="29">
        <f t="shared" si="0"/>
        <v>45.035333333333334</v>
      </c>
      <c r="H9" s="30">
        <f t="shared" si="4"/>
        <v>46.620427881297445</v>
      </c>
      <c r="I9" s="31">
        <v>419.53</v>
      </c>
      <c r="J9" s="32">
        <f t="shared" si="1"/>
        <v>27.968666666666664</v>
      </c>
      <c r="K9" s="33">
        <f t="shared" si="2"/>
        <v>28.953071083505865</v>
      </c>
      <c r="L9" s="34">
        <f t="shared" si="3"/>
        <v>0.6210382958565867</v>
      </c>
      <c r="M9" s="1"/>
    </row>
    <row r="10" spans="1:13" ht="15.75" thickBot="1">
      <c r="A10" s="36"/>
      <c r="B10" s="37" t="s">
        <v>16</v>
      </c>
      <c r="C10" s="38">
        <v>32</v>
      </c>
      <c r="D10" s="38">
        <v>28</v>
      </c>
      <c r="E10" s="39">
        <v>28.55</v>
      </c>
      <c r="F10" s="40">
        <v>891.9416666666667</v>
      </c>
      <c r="G10" s="41">
        <f t="shared" si="0"/>
        <v>27.873177083333335</v>
      </c>
      <c r="H10" s="42">
        <f t="shared" si="4"/>
        <v>31.241389375364857</v>
      </c>
      <c r="I10" s="43">
        <v>270.06</v>
      </c>
      <c r="J10" s="44">
        <f t="shared" si="1"/>
        <v>8.439375</v>
      </c>
      <c r="K10" s="45">
        <f t="shared" si="2"/>
        <v>9.459194395796848</v>
      </c>
      <c r="L10" s="46">
        <f t="shared" si="3"/>
        <v>0.30277764801509816</v>
      </c>
      <c r="M10" s="1"/>
    </row>
    <row r="11" spans="1:13" ht="15.75">
      <c r="A11" s="13" t="s">
        <v>17</v>
      </c>
      <c r="B11" s="14"/>
      <c r="C11" s="15">
        <f>SUM(C12:C18)</f>
        <v>198</v>
      </c>
      <c r="D11" s="15">
        <f>SUM(D12:D18)</f>
        <v>165</v>
      </c>
      <c r="E11" s="16">
        <f>SUM(E12:E18)</f>
        <v>135.43</v>
      </c>
      <c r="F11" s="17">
        <f>SUM(F12:F18)</f>
        <v>4951.400269600071</v>
      </c>
      <c r="G11" s="18">
        <f t="shared" si="0"/>
        <v>25.007072068687226</v>
      </c>
      <c r="H11" s="19">
        <f t="shared" si="4"/>
        <v>36.56058679465458</v>
      </c>
      <c r="I11" s="20">
        <f>SUM(I12:I18)</f>
        <v>3062.33</v>
      </c>
      <c r="J11" s="21">
        <f t="shared" si="1"/>
        <v>15.46631313131313</v>
      </c>
      <c r="K11" s="22">
        <f t="shared" si="2"/>
        <v>22.611902828029237</v>
      </c>
      <c r="L11" s="23">
        <f t="shared" si="3"/>
        <v>0.6184775686186541</v>
      </c>
      <c r="M11" s="1"/>
    </row>
    <row r="12" spans="1:13" ht="15">
      <c r="A12" s="24"/>
      <c r="B12" s="25" t="s">
        <v>18</v>
      </c>
      <c r="C12" s="26">
        <v>28</v>
      </c>
      <c r="D12" s="26">
        <v>26</v>
      </c>
      <c r="E12" s="27">
        <v>24.490000000000002</v>
      </c>
      <c r="F12" s="28">
        <v>940.7107142857143</v>
      </c>
      <c r="G12" s="47">
        <f t="shared" si="0"/>
        <v>33.5968112244898</v>
      </c>
      <c r="H12" s="48">
        <f t="shared" si="4"/>
        <v>38.41203406638278</v>
      </c>
      <c r="I12" s="31">
        <v>575.06</v>
      </c>
      <c r="J12" s="49">
        <f t="shared" si="1"/>
        <v>20.537857142857142</v>
      </c>
      <c r="K12" s="50">
        <f t="shared" si="2"/>
        <v>23.481420988158426</v>
      </c>
      <c r="L12" s="34">
        <f t="shared" si="3"/>
        <v>0.6113037634918886</v>
      </c>
      <c r="M12" s="1"/>
    </row>
    <row r="13" spans="1:13" ht="15">
      <c r="A13" s="35"/>
      <c r="B13" s="25" t="s">
        <v>19</v>
      </c>
      <c r="C13" s="26">
        <v>12</v>
      </c>
      <c r="D13" s="26">
        <v>10</v>
      </c>
      <c r="E13" s="27">
        <v>9.52</v>
      </c>
      <c r="F13" s="28">
        <v>380.55555555555554</v>
      </c>
      <c r="G13" s="47">
        <f t="shared" si="0"/>
        <v>31.712962962962962</v>
      </c>
      <c r="H13" s="48">
        <f t="shared" si="4"/>
        <v>39.974323062558355</v>
      </c>
      <c r="I13" s="31">
        <v>229.56</v>
      </c>
      <c r="J13" s="49">
        <f t="shared" si="1"/>
        <v>19.13</v>
      </c>
      <c r="K13" s="50">
        <f t="shared" si="2"/>
        <v>24.113445378151262</v>
      </c>
      <c r="L13" s="34">
        <f t="shared" si="3"/>
        <v>0.6032233576642336</v>
      </c>
      <c r="M13" s="1"/>
    </row>
    <row r="14" spans="1:13" ht="15">
      <c r="A14" s="35"/>
      <c r="B14" s="25" t="s">
        <v>20</v>
      </c>
      <c r="C14" s="26">
        <v>114</v>
      </c>
      <c r="D14" s="26">
        <v>91</v>
      </c>
      <c r="E14" s="27">
        <v>65.14999999999999</v>
      </c>
      <c r="F14" s="28">
        <v>2332.750013144881</v>
      </c>
      <c r="G14" s="47">
        <f t="shared" si="0"/>
        <v>20.46271941355159</v>
      </c>
      <c r="H14" s="48">
        <f t="shared" si="4"/>
        <v>35.805832895546914</v>
      </c>
      <c r="I14" s="31">
        <v>1516.09</v>
      </c>
      <c r="J14" s="49">
        <f t="shared" si="1"/>
        <v>13.299035087719297</v>
      </c>
      <c r="K14" s="50">
        <f t="shared" si="2"/>
        <v>23.270759785111284</v>
      </c>
      <c r="L14" s="34">
        <f t="shared" si="3"/>
        <v>0.6499153323146245</v>
      </c>
      <c r="M14" s="1"/>
    </row>
    <row r="15" spans="1:13" ht="15">
      <c r="A15" s="35"/>
      <c r="B15" s="51" t="s">
        <v>21</v>
      </c>
      <c r="C15" s="26">
        <v>3</v>
      </c>
      <c r="D15" s="26">
        <v>3</v>
      </c>
      <c r="E15" s="27">
        <v>2.5</v>
      </c>
      <c r="F15" s="28">
        <v>164.56263019256315</v>
      </c>
      <c r="G15" s="47">
        <f t="shared" si="0"/>
        <v>54.85421006418772</v>
      </c>
      <c r="H15" s="48">
        <f t="shared" si="4"/>
        <v>65.82505207702526</v>
      </c>
      <c r="I15" s="31">
        <v>104.14</v>
      </c>
      <c r="J15" s="49">
        <f t="shared" si="1"/>
        <v>34.71333333333333</v>
      </c>
      <c r="K15" s="50">
        <f t="shared" si="2"/>
        <v>41.656</v>
      </c>
      <c r="L15" s="34">
        <f t="shared" si="3"/>
        <v>0.6328289714265046</v>
      </c>
      <c r="M15" s="1"/>
    </row>
    <row r="16" spans="1:13" ht="15">
      <c r="A16" s="35"/>
      <c r="B16" s="25" t="s">
        <v>22</v>
      </c>
      <c r="C16" s="26">
        <v>10</v>
      </c>
      <c r="D16" s="26">
        <v>10</v>
      </c>
      <c r="E16" s="27">
        <v>7.73</v>
      </c>
      <c r="F16" s="28">
        <v>478.3979437229437</v>
      </c>
      <c r="G16" s="47">
        <f t="shared" si="0"/>
        <v>47.83979437229437</v>
      </c>
      <c r="H16" s="48">
        <f t="shared" si="4"/>
        <v>61.888479136215224</v>
      </c>
      <c r="I16" s="31">
        <v>328.96000000000004</v>
      </c>
      <c r="J16" s="49">
        <f t="shared" si="1"/>
        <v>32.896</v>
      </c>
      <c r="K16" s="50">
        <f t="shared" si="2"/>
        <v>42.556274256144896</v>
      </c>
      <c r="L16" s="34">
        <f t="shared" si="3"/>
        <v>0.6876283736506021</v>
      </c>
      <c r="M16" s="1"/>
    </row>
    <row r="17" spans="1:13" ht="15">
      <c r="A17" s="35"/>
      <c r="B17" s="25" t="s">
        <v>23</v>
      </c>
      <c r="C17" s="26">
        <v>13</v>
      </c>
      <c r="D17" s="26">
        <v>12</v>
      </c>
      <c r="E17" s="27">
        <v>13</v>
      </c>
      <c r="F17" s="28">
        <v>476.9761904761905</v>
      </c>
      <c r="G17" s="47">
        <f t="shared" si="0"/>
        <v>36.69047619047619</v>
      </c>
      <c r="H17" s="48">
        <f t="shared" si="4"/>
        <v>36.69047619047619</v>
      </c>
      <c r="I17" s="31">
        <v>273.05</v>
      </c>
      <c r="J17" s="49">
        <f t="shared" si="1"/>
        <v>21.003846153846155</v>
      </c>
      <c r="K17" s="50">
        <f t="shared" si="2"/>
        <v>21.003846153846155</v>
      </c>
      <c r="L17" s="34">
        <f t="shared" si="3"/>
        <v>0.5724604402735487</v>
      </c>
      <c r="M17" s="1"/>
    </row>
    <row r="18" spans="1:13" ht="15.75" thickBot="1">
      <c r="A18" s="36"/>
      <c r="B18" s="37" t="s">
        <v>24</v>
      </c>
      <c r="C18" s="38">
        <v>18</v>
      </c>
      <c r="D18" s="38">
        <v>13</v>
      </c>
      <c r="E18" s="39">
        <v>13.04</v>
      </c>
      <c r="F18" s="40">
        <v>177.44722222222222</v>
      </c>
      <c r="G18" s="52">
        <f t="shared" si="0"/>
        <v>9.85817901234568</v>
      </c>
      <c r="H18" s="53">
        <f t="shared" si="4"/>
        <v>13.607915814587594</v>
      </c>
      <c r="I18" s="43">
        <v>35.47</v>
      </c>
      <c r="J18" s="54">
        <f t="shared" si="1"/>
        <v>1.9705555555555554</v>
      </c>
      <c r="K18" s="55">
        <f t="shared" si="2"/>
        <v>2.7200920245398774</v>
      </c>
      <c r="L18" s="46">
        <f t="shared" si="3"/>
        <v>0.19989042125201545</v>
      </c>
      <c r="M18" s="1"/>
    </row>
    <row r="19" spans="1:13" ht="15.75">
      <c r="A19" s="13" t="s">
        <v>25</v>
      </c>
      <c r="B19" s="14"/>
      <c r="C19" s="15">
        <f>SUM(C20:C23)</f>
        <v>112</v>
      </c>
      <c r="D19" s="15">
        <f>SUM(D20:D23)</f>
        <v>98</v>
      </c>
      <c r="E19" s="16">
        <f>SUM(E20:E23)</f>
        <v>96.689</v>
      </c>
      <c r="F19" s="17">
        <f>SUM(F20:F23)</f>
        <v>3437.312226751743</v>
      </c>
      <c r="G19" s="18">
        <f t="shared" si="0"/>
        <v>30.690287738854845</v>
      </c>
      <c r="H19" s="19">
        <f t="shared" si="4"/>
        <v>35.55018902617405</v>
      </c>
      <c r="I19" s="20">
        <f>SUM(I20:I23)</f>
        <v>2086.26</v>
      </c>
      <c r="J19" s="21">
        <f t="shared" si="1"/>
        <v>18.62732142857143</v>
      </c>
      <c r="K19" s="22">
        <f t="shared" si="2"/>
        <v>21.577014965507974</v>
      </c>
      <c r="L19" s="23">
        <f t="shared" si="3"/>
        <v>0.6069451543456423</v>
      </c>
      <c r="M19" s="1"/>
    </row>
    <row r="20" spans="1:13" ht="15">
      <c r="A20" s="24"/>
      <c r="B20" s="97" t="s">
        <v>45</v>
      </c>
      <c r="C20" s="26">
        <v>35</v>
      </c>
      <c r="D20" s="26">
        <v>27</v>
      </c>
      <c r="E20" s="27">
        <v>28.968999999999994</v>
      </c>
      <c r="F20" s="28">
        <v>368.55</v>
      </c>
      <c r="G20" s="47">
        <f t="shared" si="0"/>
        <v>10.530000000000001</v>
      </c>
      <c r="H20" s="48">
        <f t="shared" si="4"/>
        <v>12.722220304463395</v>
      </c>
      <c r="I20" s="31">
        <v>172.5</v>
      </c>
      <c r="J20" s="49">
        <f t="shared" si="1"/>
        <v>4.928571428571429</v>
      </c>
      <c r="K20" s="50">
        <f t="shared" si="2"/>
        <v>5.95464116814526</v>
      </c>
      <c r="L20" s="34">
        <f t="shared" si="3"/>
        <v>0.468050468050468</v>
      </c>
      <c r="M20" s="1"/>
    </row>
    <row r="21" spans="1:13" ht="15">
      <c r="A21" s="35"/>
      <c r="B21" s="25" t="s">
        <v>26</v>
      </c>
      <c r="C21" s="26">
        <v>9</v>
      </c>
      <c r="D21" s="26">
        <v>7</v>
      </c>
      <c r="E21" s="27">
        <v>6.8100000000000005</v>
      </c>
      <c r="F21" s="28">
        <v>271.25</v>
      </c>
      <c r="G21" s="47">
        <f t="shared" si="0"/>
        <v>30.13888888888889</v>
      </c>
      <c r="H21" s="48">
        <f t="shared" si="4"/>
        <v>39.83113069016152</v>
      </c>
      <c r="I21" s="31">
        <v>185</v>
      </c>
      <c r="J21" s="49">
        <f t="shared" si="1"/>
        <v>20.555555555555557</v>
      </c>
      <c r="K21" s="50">
        <f t="shared" si="2"/>
        <v>27.165932452276063</v>
      </c>
      <c r="L21" s="34">
        <f t="shared" si="3"/>
        <v>0.6820276497695853</v>
      </c>
      <c r="M21" s="1"/>
    </row>
    <row r="22" spans="1:13" ht="15">
      <c r="A22" s="35"/>
      <c r="B22" s="25" t="s">
        <v>27</v>
      </c>
      <c r="C22" s="26">
        <v>41</v>
      </c>
      <c r="D22" s="26">
        <v>39</v>
      </c>
      <c r="E22" s="27">
        <v>38.23</v>
      </c>
      <c r="F22" s="28">
        <v>1545.6907981803142</v>
      </c>
      <c r="G22" s="47">
        <f t="shared" si="0"/>
        <v>37.69977556537352</v>
      </c>
      <c r="H22" s="48">
        <f t="shared" si="4"/>
        <v>40.431357524988606</v>
      </c>
      <c r="I22" s="31">
        <v>954.88</v>
      </c>
      <c r="J22" s="49">
        <f t="shared" si="1"/>
        <v>23.289756097560975</v>
      </c>
      <c r="K22" s="50">
        <f t="shared" si="2"/>
        <v>24.977243002877323</v>
      </c>
      <c r="L22" s="34">
        <f t="shared" si="3"/>
        <v>0.6177690914147549</v>
      </c>
      <c r="M22" s="1"/>
    </row>
    <row r="23" spans="1:13" ht="15.75" thickBot="1">
      <c r="A23" s="36"/>
      <c r="B23" s="37" t="s">
        <v>28</v>
      </c>
      <c r="C23" s="38">
        <v>27</v>
      </c>
      <c r="D23" s="38">
        <v>25</v>
      </c>
      <c r="E23" s="39">
        <v>22.68</v>
      </c>
      <c r="F23" s="40">
        <v>1251.8214285714284</v>
      </c>
      <c r="G23" s="52">
        <f t="shared" si="0"/>
        <v>46.36375661375661</v>
      </c>
      <c r="H23" s="53">
        <f t="shared" si="4"/>
        <v>55.19494834971025</v>
      </c>
      <c r="I23" s="43">
        <v>773.88</v>
      </c>
      <c r="J23" s="54">
        <f t="shared" si="1"/>
        <v>28.662222222222223</v>
      </c>
      <c r="K23" s="55">
        <f t="shared" si="2"/>
        <v>34.12169312169312</v>
      </c>
      <c r="L23" s="46">
        <f t="shared" si="3"/>
        <v>0.6182031896379562</v>
      </c>
      <c r="M23" s="1"/>
    </row>
    <row r="24" spans="1:13" ht="16.5" thickBot="1">
      <c r="A24" s="56" t="s">
        <v>29</v>
      </c>
      <c r="B24" s="57"/>
      <c r="C24" s="58">
        <v>142</v>
      </c>
      <c r="D24" s="58">
        <v>124</v>
      </c>
      <c r="E24" s="59">
        <v>124.21999999999997</v>
      </c>
      <c r="F24" s="60">
        <v>3194.208333333333</v>
      </c>
      <c r="G24" s="61">
        <f t="shared" si="0"/>
        <v>22.494424882629104</v>
      </c>
      <c r="H24" s="62">
        <f t="shared" si="4"/>
        <v>25.71412279289433</v>
      </c>
      <c r="I24" s="63">
        <v>1792.2100000000012</v>
      </c>
      <c r="J24" s="64">
        <f t="shared" si="1"/>
        <v>12.6211971830986</v>
      </c>
      <c r="K24" s="65">
        <f t="shared" si="2"/>
        <v>14.427708903558216</v>
      </c>
      <c r="L24" s="66">
        <f t="shared" si="3"/>
        <v>0.5610811233873813</v>
      </c>
      <c r="M24" s="1"/>
    </row>
    <row r="25" spans="1:13" ht="15.75">
      <c r="A25" s="13" t="s">
        <v>30</v>
      </c>
      <c r="B25" s="14"/>
      <c r="C25" s="15">
        <f>SUM(C26:C31)</f>
        <v>130</v>
      </c>
      <c r="D25" s="15">
        <f>SUM(D26:D31)</f>
        <v>113</v>
      </c>
      <c r="E25" s="16">
        <f>SUM(E26:E31)</f>
        <v>115.08</v>
      </c>
      <c r="F25" s="17">
        <f>SUM(F26:F31)</f>
        <v>3897.281460610751</v>
      </c>
      <c r="G25" s="18">
        <f t="shared" si="0"/>
        <v>29.979088158544236</v>
      </c>
      <c r="H25" s="19">
        <f t="shared" si="4"/>
        <v>33.86584515650635</v>
      </c>
      <c r="I25" s="20">
        <f>SUM(I26:I31)</f>
        <v>2738.14</v>
      </c>
      <c r="J25" s="21">
        <f t="shared" si="1"/>
        <v>21.062615384615384</v>
      </c>
      <c r="K25" s="22">
        <f t="shared" si="2"/>
        <v>23.793361140076467</v>
      </c>
      <c r="L25" s="23">
        <f t="shared" si="3"/>
        <v>0.7025769187250079</v>
      </c>
      <c r="M25" s="1"/>
    </row>
    <row r="26" spans="1:13" ht="15">
      <c r="A26" s="24"/>
      <c r="B26" s="25" t="s">
        <v>31</v>
      </c>
      <c r="C26" s="26">
        <v>26</v>
      </c>
      <c r="D26" s="26">
        <v>21</v>
      </c>
      <c r="E26" s="27">
        <v>22.939999999999998</v>
      </c>
      <c r="F26" s="28">
        <v>593.1493987493988</v>
      </c>
      <c r="G26" s="29">
        <f t="shared" si="0"/>
        <v>22.813438413438412</v>
      </c>
      <c r="H26" s="30">
        <f t="shared" si="4"/>
        <v>25.856556179136827</v>
      </c>
      <c r="I26" s="31">
        <v>435.53</v>
      </c>
      <c r="J26" s="32">
        <f t="shared" si="1"/>
        <v>16.751153846153844</v>
      </c>
      <c r="K26" s="33">
        <f t="shared" si="2"/>
        <v>18.98561464690497</v>
      </c>
      <c r="L26" s="34">
        <f t="shared" si="3"/>
        <v>0.7342669501448963</v>
      </c>
      <c r="M26" s="1"/>
    </row>
    <row r="27" spans="1:13" ht="15">
      <c r="A27" s="35"/>
      <c r="B27" s="25" t="s">
        <v>32</v>
      </c>
      <c r="C27" s="26">
        <v>12</v>
      </c>
      <c r="D27" s="26">
        <v>11</v>
      </c>
      <c r="E27" s="27">
        <v>10.49</v>
      </c>
      <c r="F27" s="28">
        <v>506.91962759462757</v>
      </c>
      <c r="G27" s="29">
        <f t="shared" si="0"/>
        <v>42.2433022995523</v>
      </c>
      <c r="H27" s="30">
        <f t="shared" si="4"/>
        <v>48.32408270682818</v>
      </c>
      <c r="I27" s="31">
        <v>331.49</v>
      </c>
      <c r="J27" s="32">
        <f t="shared" si="1"/>
        <v>27.624166666666667</v>
      </c>
      <c r="K27" s="33">
        <f t="shared" si="2"/>
        <v>31.60057197330791</v>
      </c>
      <c r="L27" s="34">
        <f t="shared" si="3"/>
        <v>0.653930094545649</v>
      </c>
      <c r="M27" s="1"/>
    </row>
    <row r="28" spans="1:13" ht="15">
      <c r="A28" s="35"/>
      <c r="B28" s="25" t="s">
        <v>33</v>
      </c>
      <c r="C28" s="26">
        <v>31</v>
      </c>
      <c r="D28" s="26">
        <v>29</v>
      </c>
      <c r="E28" s="27">
        <v>27.36</v>
      </c>
      <c r="F28" s="28">
        <v>977.2775641025642</v>
      </c>
      <c r="G28" s="29">
        <f t="shared" si="0"/>
        <v>31.52508271298594</v>
      </c>
      <c r="H28" s="30">
        <f t="shared" si="4"/>
        <v>35.719209214275004</v>
      </c>
      <c r="I28" s="31">
        <v>606.7299999999999</v>
      </c>
      <c r="J28" s="32">
        <f t="shared" si="1"/>
        <v>19.571935483870966</v>
      </c>
      <c r="K28" s="33">
        <f t="shared" si="2"/>
        <v>22.175804093567248</v>
      </c>
      <c r="L28" s="34">
        <f t="shared" si="3"/>
        <v>0.6208369272829477</v>
      </c>
      <c r="M28" s="1"/>
    </row>
    <row r="29" spans="1:13" ht="15">
      <c r="A29" s="35"/>
      <c r="B29" s="25" t="s">
        <v>34</v>
      </c>
      <c r="C29" s="26">
        <v>11</v>
      </c>
      <c r="D29" s="26">
        <v>8</v>
      </c>
      <c r="E29" s="27">
        <v>9.69</v>
      </c>
      <c r="F29" s="28">
        <v>301.81060606060606</v>
      </c>
      <c r="G29" s="29">
        <f t="shared" si="0"/>
        <v>27.43732782369146</v>
      </c>
      <c r="H29" s="30">
        <f t="shared" si="4"/>
        <v>31.146605372611567</v>
      </c>
      <c r="I29" s="31">
        <v>262.31</v>
      </c>
      <c r="J29" s="32">
        <f t="shared" si="1"/>
        <v>23.846363636363638</v>
      </c>
      <c r="K29" s="33">
        <f t="shared" si="2"/>
        <v>27.070175438596493</v>
      </c>
      <c r="L29" s="34">
        <f t="shared" si="3"/>
        <v>0.8691212128818494</v>
      </c>
      <c r="M29" s="1"/>
    </row>
    <row r="30" spans="1:13" ht="15">
      <c r="A30" s="35"/>
      <c r="B30" s="25" t="s">
        <v>35</v>
      </c>
      <c r="C30" s="26">
        <v>36</v>
      </c>
      <c r="D30" s="26">
        <v>31</v>
      </c>
      <c r="E30" s="27">
        <v>32.36</v>
      </c>
      <c r="F30" s="28">
        <v>1135.2706926749834</v>
      </c>
      <c r="G30" s="29">
        <f t="shared" si="0"/>
        <v>31.53529701874954</v>
      </c>
      <c r="H30" s="30">
        <f t="shared" si="4"/>
        <v>35.08253067598836</v>
      </c>
      <c r="I30" s="31">
        <v>810.1899999999999</v>
      </c>
      <c r="J30" s="32">
        <f t="shared" si="1"/>
        <v>22.505277777777778</v>
      </c>
      <c r="K30" s="33">
        <f t="shared" si="2"/>
        <v>25.036773794808404</v>
      </c>
      <c r="L30" s="34">
        <f t="shared" si="3"/>
        <v>0.7136535852000094</v>
      </c>
      <c r="M30" s="1"/>
    </row>
    <row r="31" spans="1:13" ht="15.75" thickBot="1">
      <c r="A31" s="36"/>
      <c r="B31" s="37" t="s">
        <v>36</v>
      </c>
      <c r="C31" s="38">
        <v>14</v>
      </c>
      <c r="D31" s="38">
        <v>13</v>
      </c>
      <c r="E31" s="39">
        <v>12.24</v>
      </c>
      <c r="F31" s="40">
        <v>382.85357142857146</v>
      </c>
      <c r="G31" s="41">
        <f t="shared" si="0"/>
        <v>27.34668367346939</v>
      </c>
      <c r="H31" s="42">
        <f t="shared" si="4"/>
        <v>31.27888655462185</v>
      </c>
      <c r="I31" s="43">
        <v>291.89</v>
      </c>
      <c r="J31" s="44">
        <f t="shared" si="1"/>
        <v>20.849285714285713</v>
      </c>
      <c r="K31" s="45">
        <f t="shared" si="2"/>
        <v>23.84722222222222</v>
      </c>
      <c r="L31" s="46">
        <f t="shared" si="3"/>
        <v>0.7624063657310235</v>
      </c>
      <c r="M31" s="1"/>
    </row>
    <row r="32" spans="1:13" ht="15.75" thickBot="1">
      <c r="A32" s="67"/>
      <c r="B32" s="68"/>
      <c r="C32" s="69"/>
      <c r="D32" s="69"/>
      <c r="E32" s="69"/>
      <c r="F32" s="70"/>
      <c r="G32" s="71"/>
      <c r="H32" s="71"/>
      <c r="I32" s="72"/>
      <c r="J32" s="71"/>
      <c r="K32" s="73"/>
      <c r="L32" s="74"/>
      <c r="M32" s="1"/>
    </row>
    <row r="33" spans="1:13" ht="16.5" thickBot="1">
      <c r="A33" s="56" t="s">
        <v>37</v>
      </c>
      <c r="B33" s="57"/>
      <c r="C33" s="58">
        <f>SUM(C4+C11+C19+C25+C24)</f>
        <v>707</v>
      </c>
      <c r="D33" s="58">
        <f>SUM(D4+D11+D19+D25+D24)</f>
        <v>614</v>
      </c>
      <c r="E33" s="58">
        <f>SUM(E4+E11+E19+E25+E24)</f>
        <v>580.5889999999999</v>
      </c>
      <c r="F33" s="75">
        <f>SUM(F25+F24+F19+F11+F4)</f>
        <v>19698.664744496284</v>
      </c>
      <c r="G33" s="61">
        <f>SUM(F33/C33)</f>
        <v>27.86232637128187</v>
      </c>
      <c r="H33" s="62">
        <f>SUM(F33/E33)</f>
        <v>33.92875983612553</v>
      </c>
      <c r="I33" s="76">
        <f>SUM(I25+I24+I19+I11+I4)</f>
        <v>11699.220000000003</v>
      </c>
      <c r="J33" s="64">
        <f>SUM(I33/C33)</f>
        <v>16.54769448373409</v>
      </c>
      <c r="K33" s="65">
        <f>SUM(I33/E33)</f>
        <v>20.150605678026977</v>
      </c>
      <c r="L33" s="66">
        <f>SUM(I33/F33)</f>
        <v>0.593909290388259</v>
      </c>
      <c r="M33" s="1"/>
    </row>
    <row r="34" spans="1:13" ht="15.75" thickBot="1">
      <c r="A34" s="67"/>
      <c r="B34" s="68"/>
      <c r="C34" s="69"/>
      <c r="D34" s="69"/>
      <c r="E34" s="69"/>
      <c r="F34" s="70"/>
      <c r="G34" s="71"/>
      <c r="H34" s="71"/>
      <c r="I34" s="72"/>
      <c r="J34" s="71"/>
      <c r="K34" s="73"/>
      <c r="L34" s="74"/>
      <c r="M34" s="1"/>
    </row>
    <row r="35" spans="1:13" ht="15.75">
      <c r="A35" s="13" t="s">
        <v>38</v>
      </c>
      <c r="B35" s="14"/>
      <c r="C35" s="15">
        <f>SUM(C36:C39)</f>
        <v>70</v>
      </c>
      <c r="D35" s="15">
        <f>SUM(D36:D39)</f>
        <v>64</v>
      </c>
      <c r="E35" s="16">
        <f>SUM(E36:E39)</f>
        <v>59.96000000000001</v>
      </c>
      <c r="F35" s="17">
        <f>SUM(F36:F39)</f>
        <v>1759.0024909186675</v>
      </c>
      <c r="G35" s="18">
        <f>SUM(F35/C35)</f>
        <v>25.128607013123823</v>
      </c>
      <c r="H35" s="19">
        <f t="shared" si="4"/>
        <v>29.336265692439415</v>
      </c>
      <c r="I35" s="20">
        <f>SUM(I36:I39)</f>
        <v>1067.4700000000003</v>
      </c>
      <c r="J35" s="21">
        <f>SUM(I35/C35)</f>
        <v>15.249571428571432</v>
      </c>
      <c r="K35" s="22">
        <f>SUM(I35/E35)</f>
        <v>17.803035356904605</v>
      </c>
      <c r="L35" s="23">
        <f>SUM(I35/F35)</f>
        <v>0.6068609939503251</v>
      </c>
      <c r="M35" s="1"/>
    </row>
    <row r="36" spans="1:13" ht="15">
      <c r="A36" s="24"/>
      <c r="B36" s="25" t="s">
        <v>39</v>
      </c>
      <c r="C36" s="26">
        <v>36</v>
      </c>
      <c r="D36" s="26">
        <v>32</v>
      </c>
      <c r="E36" s="27">
        <v>28</v>
      </c>
      <c r="F36" s="28">
        <v>1093.4900450312216</v>
      </c>
      <c r="G36" s="29">
        <f>SUM(F36/C36)</f>
        <v>30.37472347308949</v>
      </c>
      <c r="H36" s="30">
        <f t="shared" si="4"/>
        <v>39.0532158939722</v>
      </c>
      <c r="I36" s="31">
        <v>758.5800000000002</v>
      </c>
      <c r="J36" s="32">
        <f>SUM(I36/C36)</f>
        <v>21.071666666666673</v>
      </c>
      <c r="K36" s="33">
        <f>SUM(I36/E36)</f>
        <v>27.092142857142864</v>
      </c>
      <c r="L36" s="34">
        <f>SUM(I36/F36)</f>
        <v>0.6937237366238126</v>
      </c>
      <c r="M36" s="1"/>
    </row>
    <row r="37" spans="1:13" ht="15">
      <c r="A37" s="35"/>
      <c r="B37" s="25" t="s">
        <v>40</v>
      </c>
      <c r="C37" s="26">
        <v>16</v>
      </c>
      <c r="D37" s="26">
        <v>16</v>
      </c>
      <c r="E37" s="27">
        <v>14.98</v>
      </c>
      <c r="F37" s="28">
        <v>286.875</v>
      </c>
      <c r="G37" s="29">
        <f>SUM(F37/C37)</f>
        <v>17.9296875</v>
      </c>
      <c r="H37" s="30">
        <f t="shared" si="4"/>
        <v>19.150534045393858</v>
      </c>
      <c r="I37" s="31">
        <v>86</v>
      </c>
      <c r="J37" s="32">
        <f>SUM(I37/C37)</f>
        <v>5.375</v>
      </c>
      <c r="K37" s="33">
        <f>SUM(I37/E37)</f>
        <v>5.740987983978638</v>
      </c>
      <c r="L37" s="34">
        <f>SUM(I37/F37)</f>
        <v>0.29978213507625273</v>
      </c>
      <c r="M37" s="1"/>
    </row>
    <row r="38" spans="1:13" ht="15">
      <c r="A38" s="35"/>
      <c r="B38" s="25" t="s">
        <v>41</v>
      </c>
      <c r="C38" s="26">
        <v>9</v>
      </c>
      <c r="D38" s="26">
        <v>8</v>
      </c>
      <c r="E38" s="27">
        <v>7.98</v>
      </c>
      <c r="F38" s="28">
        <v>238.32380952380953</v>
      </c>
      <c r="G38" s="29">
        <f>SUM(F38/C38)</f>
        <v>26.48042328042328</v>
      </c>
      <c r="H38" s="30">
        <f t="shared" si="4"/>
        <v>29.86513903807137</v>
      </c>
      <c r="I38" s="31">
        <v>167.27</v>
      </c>
      <c r="J38" s="32">
        <f>SUM(I38/C38)</f>
        <v>18.58555555555556</v>
      </c>
      <c r="K38" s="33">
        <f>SUM(I38/E38)</f>
        <v>20.961152882205514</v>
      </c>
      <c r="L38" s="34">
        <f>SUM(I38/F38)</f>
        <v>0.7018602141943734</v>
      </c>
      <c r="M38" s="1"/>
    </row>
    <row r="39" spans="1:13" ht="15.75" thickBot="1">
      <c r="A39" s="36"/>
      <c r="B39" s="37" t="s">
        <v>42</v>
      </c>
      <c r="C39" s="38">
        <v>9</v>
      </c>
      <c r="D39" s="38">
        <v>8</v>
      </c>
      <c r="E39" s="39">
        <v>9</v>
      </c>
      <c r="F39" s="40">
        <v>140.31363636363636</v>
      </c>
      <c r="G39" s="41">
        <f>SUM(F39/C39)</f>
        <v>15.59040404040404</v>
      </c>
      <c r="H39" s="42">
        <f t="shared" si="4"/>
        <v>15.59040404040404</v>
      </c>
      <c r="I39" s="43">
        <v>55.620000000000005</v>
      </c>
      <c r="J39" s="44">
        <f>SUM(I39/C39)</f>
        <v>6.180000000000001</v>
      </c>
      <c r="K39" s="45">
        <f>SUM(I39/E39)</f>
        <v>6.180000000000001</v>
      </c>
      <c r="L39" s="46">
        <f>SUM(I39/F39)</f>
        <v>0.39639768052091096</v>
      </c>
      <c r="M39" s="1"/>
    </row>
    <row r="40" spans="1:13" ht="15.75">
      <c r="A40" s="67"/>
      <c r="B40" s="68"/>
      <c r="C40" s="69"/>
      <c r="D40" s="69"/>
      <c r="E40" s="69"/>
      <c r="F40" s="70"/>
      <c r="G40" s="77"/>
      <c r="H40" s="77"/>
      <c r="I40" s="69"/>
      <c r="J40" s="77"/>
      <c r="K40" s="77"/>
      <c r="L40" s="74"/>
      <c r="M40" s="78"/>
    </row>
    <row r="41" spans="1:13" ht="16.5" thickBot="1">
      <c r="A41" s="67"/>
      <c r="B41" s="68"/>
      <c r="C41" s="69"/>
      <c r="D41" s="69"/>
      <c r="E41" s="69"/>
      <c r="F41" s="70"/>
      <c r="G41" s="77"/>
      <c r="H41" s="77"/>
      <c r="I41" s="69"/>
      <c r="J41" s="77"/>
      <c r="K41" s="77"/>
      <c r="L41" s="74"/>
      <c r="M41" s="78"/>
    </row>
    <row r="42" spans="1:13" ht="19.5" thickBot="1">
      <c r="A42" s="79" t="s">
        <v>43</v>
      </c>
      <c r="B42" s="80"/>
      <c r="C42" s="81">
        <v>777</v>
      </c>
      <c r="D42" s="81">
        <v>678</v>
      </c>
      <c r="E42" s="82">
        <v>640.5490000000002</v>
      </c>
      <c r="F42" s="83">
        <v>21457.667235414952</v>
      </c>
      <c r="G42" s="84">
        <f>SUM(F42/C42)</f>
        <v>27.616045348024393</v>
      </c>
      <c r="H42" s="85">
        <f t="shared" si="4"/>
        <v>33.498869306508865</v>
      </c>
      <c r="I42" s="86">
        <v>12766.689999999984</v>
      </c>
      <c r="J42" s="87">
        <f>SUM(I42/C42)</f>
        <v>16.43074646074644</v>
      </c>
      <c r="K42" s="88">
        <f>SUM(I42/E42)</f>
        <v>19.93085618742669</v>
      </c>
      <c r="L42" s="89">
        <f>SUM(I42/F42)</f>
        <v>0.5949710124560564</v>
      </c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J44" s="1"/>
      <c r="K44" s="1"/>
      <c r="L44" s="1"/>
      <c r="M44" s="1"/>
    </row>
    <row r="45" ht="15">
      <c r="B45" t="s">
        <v>46</v>
      </c>
    </row>
  </sheetData>
  <sheetProtection/>
  <mergeCells count="3">
    <mergeCell ref="F2:H2"/>
    <mergeCell ref="I2:K2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Háskóli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sverrirg</dc:creator>
  <cp:keywords/>
  <dc:description/>
  <cp:lastModifiedBy>sverrirg</cp:lastModifiedBy>
  <cp:lastPrinted>2012-09-13T11:30:13Z</cp:lastPrinted>
  <dcterms:created xsi:type="dcterms:W3CDTF">2012-09-13T11:22:17Z</dcterms:created>
  <dcterms:modified xsi:type="dcterms:W3CDTF">2013-01-31T10:31:36Z</dcterms:modified>
  <cp:category/>
  <cp:version/>
  <cp:contentType/>
  <cp:contentStatus/>
</cp:coreProperties>
</file>